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1-2\07.10.2021\"/>
    </mc:Choice>
  </mc:AlternateContent>
  <bookViews>
    <workbookView xWindow="0" yWindow="0" windowWidth="15720" windowHeight="7215"/>
  </bookViews>
  <sheets>
    <sheet name="Pielikums 1" sheetId="1" r:id="rId1"/>
  </sheets>
  <definedNames>
    <definedName name="_xlnm.Print_Area" localSheetId="0">'Pielikums 1'!$A$1:$K$27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E14" i="1" l="1"/>
  <c r="E15" i="1"/>
  <c r="E13" i="1"/>
  <c r="G13" i="1" l="1"/>
  <c r="G14" i="1"/>
  <c r="G15" i="1"/>
  <c r="F15" i="1"/>
  <c r="H15" i="1" s="1"/>
  <c r="F14" i="1"/>
  <c r="F13" i="1"/>
  <c r="H13" i="1" s="1"/>
  <c r="I15" i="1" l="1"/>
  <c r="J15" i="1" s="1"/>
  <c r="I13" i="1"/>
  <c r="H14" i="1"/>
  <c r="I14" i="1" s="1"/>
  <c r="J14" i="1" s="1"/>
  <c r="E16" i="1" l="1"/>
  <c r="I17" i="1" l="1"/>
  <c r="G17" i="1"/>
  <c r="F16" i="1" l="1"/>
  <c r="E21" i="1" l="1"/>
  <c r="G16" i="1" l="1"/>
  <c r="H16" i="1"/>
  <c r="J13" i="1" l="1"/>
  <c r="I16" i="1" l="1"/>
  <c r="J16" i="1"/>
  <c r="H19" i="1" l="1"/>
</calcChain>
</file>

<file path=xl/sharedStrings.xml><?xml version="1.0" encoding="utf-8"?>
<sst xmlns="http://schemas.openxmlformats.org/spreadsheetml/2006/main" count="24" uniqueCount="24">
  <si>
    <t>PIELIKUMS Nr.1</t>
  </si>
  <si>
    <t>Nr.p.k.</t>
  </si>
  <si>
    <t>Iestādes nosaukums</t>
  </si>
  <si>
    <t>Likmju skaits</t>
  </si>
  <si>
    <t xml:space="preserve"> Mēnesī</t>
  </si>
  <si>
    <t>2.</t>
  </si>
  <si>
    <t>Salacgrīvas vidusskola</t>
  </si>
  <si>
    <t>3.</t>
  </si>
  <si>
    <t xml:space="preserve"> Kr. Valdemāra Ainažu pamatskola</t>
  </si>
  <si>
    <t>Kopā</t>
  </si>
  <si>
    <t>Kontrole</t>
  </si>
  <si>
    <t>Kopā mēnesī euro</t>
  </si>
  <si>
    <t xml:space="preserve">00.12.2013. MK  rīkojums Nr.  </t>
  </si>
  <si>
    <t>Darba samaksai par 30 kontaktstundām (euro)</t>
  </si>
  <si>
    <t>Liepupes pamatskola</t>
  </si>
  <si>
    <t>Direktora fonds 20,43%</t>
  </si>
  <si>
    <t>Kopā 4 mēn.</t>
  </si>
  <si>
    <t>Mērķdotācijas aprēķins pamata un vispārējās vidējās  izglītības iestāžu pedagogu darba samaksai  un valsts sociālās apdrošināšanas obligātajām iemaksām no 2021.gada 1.septembra līdz 2021.gada 31.decembrim</t>
  </si>
  <si>
    <t>VSA oblig.iemaksa euro 23,59%</t>
  </si>
  <si>
    <t>Motivācijas fonds 18,48%</t>
  </si>
  <si>
    <t xml:space="preserve">Limbažu novada domes
</t>
  </si>
  <si>
    <t>Zemākā algas likme euro</t>
  </si>
  <si>
    <t>(protokols Nr.7, 1.§)</t>
  </si>
  <si>
    <t xml:space="preserve">                                                                                                  07.10.2021. sēdes lēmumam Nr.347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</si>
</sst>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00_-;\-* #,##0.000000_-;_-* &quot;-&quot;??_-;_-@_-"/>
    <numFmt numFmtId="165" formatCode="0.000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12"/>
      <name val="Times New Roman"/>
      <family val="1"/>
      <charset val="186"/>
    </font>
    <font>
      <sz val="12"/>
      <color indexed="12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4"/>
      <color indexed="8"/>
      <name val="Times New Roman"/>
      <family val="1"/>
      <charset val="186"/>
    </font>
    <font>
      <sz val="16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2" fontId="8" fillId="2" borderId="4" xfId="0" applyNumberFormat="1" applyFont="1" applyFill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1" fontId="9" fillId="2" borderId="6" xfId="0" applyNumberFormat="1" applyFont="1" applyFill="1" applyBorder="1" applyAlignment="1">
      <alignment horizontal="right"/>
    </xf>
    <xf numFmtId="2" fontId="1" fillId="0" borderId="0" xfId="0" applyNumberFormat="1" applyFont="1"/>
    <xf numFmtId="2" fontId="10" fillId="0" borderId="0" xfId="0" applyNumberFormat="1" applyFont="1"/>
    <xf numFmtId="43" fontId="4" fillId="6" borderId="0" xfId="0" applyNumberFormat="1" applyFont="1" applyFill="1"/>
    <xf numFmtId="164" fontId="1" fillId="6" borderId="0" xfId="0" applyNumberFormat="1" applyFont="1" applyFill="1"/>
    <xf numFmtId="0" fontId="12" fillId="0" borderId="0" xfId="0" applyFont="1"/>
    <xf numFmtId="0" fontId="11" fillId="0" borderId="0" xfId="0" applyFont="1"/>
    <xf numFmtId="2" fontId="1" fillId="0" borderId="0" xfId="0" applyNumberFormat="1" applyFont="1"/>
    <xf numFmtId="0" fontId="10" fillId="0" borderId="0" xfId="0" applyFont="1"/>
    <xf numFmtId="1" fontId="5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/>
    <xf numFmtId="0" fontId="1" fillId="0" borderId="4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3" fillId="0" borderId="0" xfId="0" applyFont="1"/>
    <xf numFmtId="0" fontId="13" fillId="0" borderId="0" xfId="0" applyFont="1"/>
    <xf numFmtId="0" fontId="15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justify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13" fillId="0" borderId="0" xfId="0" applyFont="1" applyAlignment="1">
      <alignment horizontal="center"/>
    </xf>
  </cellXfs>
  <cellStyles count="2">
    <cellStyle name="Comma 2" xfId="1"/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zoomScale="60" zoomScaleNormal="60" workbookViewId="0">
      <selection activeCell="A4" sqref="A4:K4"/>
    </sheetView>
  </sheetViews>
  <sheetFormatPr defaultColWidth="9.140625" defaultRowHeight="15" x14ac:dyDescent="0.25"/>
  <cols>
    <col min="1" max="1" width="5.140625" style="1" customWidth="1"/>
    <col min="2" max="2" width="16.42578125" style="1" customWidth="1"/>
    <col min="3" max="3" width="9.42578125" style="1" customWidth="1"/>
    <col min="4" max="4" width="9.5703125" style="1" customWidth="1"/>
    <col min="5" max="5" width="13.42578125" style="1" customWidth="1"/>
    <col min="6" max="6" width="12.42578125" style="1" customWidth="1"/>
    <col min="7" max="7" width="12" style="1" customWidth="1"/>
    <col min="8" max="8" width="14" style="1" customWidth="1"/>
    <col min="9" max="9" width="13.5703125" style="1" customWidth="1"/>
    <col min="10" max="10" width="22.85546875" style="1" customWidth="1"/>
    <col min="11" max="11" width="0.140625" style="1" customWidth="1"/>
    <col min="12" max="12" width="11.140625" style="1" customWidth="1"/>
    <col min="13" max="16384" width="9.140625" style="1"/>
  </cols>
  <sheetData>
    <row r="1" spans="1:13" ht="15.75" customHeight="1" x14ac:dyDescent="0.3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30"/>
      <c r="M1" s="30"/>
    </row>
    <row r="2" spans="1:13" ht="15.75" customHeight="1" x14ac:dyDescent="0.25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31"/>
      <c r="M2" s="30"/>
    </row>
    <row r="3" spans="1:13" ht="15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43"/>
      <c r="K3" s="60"/>
      <c r="L3" s="31"/>
      <c r="M3" s="30"/>
    </row>
    <row r="4" spans="1:13" s="30" customFormat="1" ht="15" customHeight="1" x14ac:dyDescent="0.25">
      <c r="A4" s="43" t="s">
        <v>22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32"/>
    </row>
    <row r="5" spans="1:13" ht="15" customHeight="1" x14ac:dyDescent="0.25">
      <c r="A5" s="61"/>
      <c r="B5" s="61"/>
      <c r="C5" s="61"/>
      <c r="D5" s="34"/>
      <c r="E5" s="34"/>
      <c r="F5" s="34"/>
      <c r="G5" s="34"/>
      <c r="H5" s="34"/>
      <c r="I5" s="34"/>
      <c r="J5" s="34"/>
      <c r="K5" s="34"/>
      <c r="L5" s="31"/>
      <c r="M5" s="30"/>
    </row>
    <row r="6" spans="1:13" ht="46.5" customHeight="1" x14ac:dyDescent="0.25">
      <c r="A6" s="53" t="s">
        <v>17</v>
      </c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3" ht="12.75" customHeight="1" x14ac:dyDescent="0.25"/>
    <row r="8" spans="1:13" ht="18" customHeight="1" x14ac:dyDescent="0.25"/>
    <row r="9" spans="1:13" ht="27" customHeight="1" x14ac:dyDescent="0.25">
      <c r="A9" s="48" t="s">
        <v>1</v>
      </c>
      <c r="B9" s="54" t="s">
        <v>2</v>
      </c>
      <c r="C9" s="57" t="s">
        <v>3</v>
      </c>
      <c r="D9" s="49" t="s">
        <v>21</v>
      </c>
      <c r="E9" s="58" t="s">
        <v>4</v>
      </c>
      <c r="F9" s="58"/>
      <c r="G9" s="58"/>
      <c r="H9" s="58"/>
      <c r="I9" s="2"/>
      <c r="J9" s="50" t="s">
        <v>16</v>
      </c>
      <c r="K9" s="38"/>
    </row>
    <row r="10" spans="1:13" ht="24.75" customHeight="1" x14ac:dyDescent="0.25">
      <c r="A10" s="48"/>
      <c r="B10" s="55"/>
      <c r="C10" s="57"/>
      <c r="D10" s="49"/>
      <c r="E10" s="59" t="s">
        <v>13</v>
      </c>
      <c r="F10" s="45" t="s">
        <v>15</v>
      </c>
      <c r="G10" s="45" t="s">
        <v>19</v>
      </c>
      <c r="H10" s="49" t="s">
        <v>18</v>
      </c>
      <c r="I10" s="36" t="s">
        <v>11</v>
      </c>
      <c r="J10" s="51"/>
      <c r="K10" s="39"/>
    </row>
    <row r="11" spans="1:13" ht="30" customHeight="1" x14ac:dyDescent="0.25">
      <c r="A11" s="48"/>
      <c r="B11" s="55"/>
      <c r="C11" s="57"/>
      <c r="D11" s="49"/>
      <c r="E11" s="59"/>
      <c r="F11" s="46"/>
      <c r="G11" s="46"/>
      <c r="H11" s="49"/>
      <c r="I11" s="36"/>
      <c r="J11" s="51"/>
      <c r="K11" s="39"/>
    </row>
    <row r="12" spans="1:13" ht="30" customHeight="1" x14ac:dyDescent="0.25">
      <c r="A12" s="48"/>
      <c r="B12" s="56"/>
      <c r="C12" s="57"/>
      <c r="D12" s="49"/>
      <c r="E12" s="59"/>
      <c r="F12" s="47"/>
      <c r="G12" s="47"/>
      <c r="H12" s="49"/>
      <c r="I12" s="36"/>
      <c r="J12" s="52"/>
      <c r="K12" s="40"/>
    </row>
    <row r="13" spans="1:13" ht="42.75" customHeight="1" x14ac:dyDescent="0.25">
      <c r="A13" s="3">
        <v>1</v>
      </c>
      <c r="B13" s="28" t="s">
        <v>14</v>
      </c>
      <c r="C13" s="29">
        <v>8.1389999999999993</v>
      </c>
      <c r="D13" s="7">
        <v>830</v>
      </c>
      <c r="E13" s="5">
        <f>(C13*D13)</f>
        <v>6755.37</v>
      </c>
      <c r="F13" s="6">
        <f>((E13)*0.2043)</f>
        <v>1380.122091</v>
      </c>
      <c r="G13" s="6">
        <f>(E13*0.1848)</f>
        <v>1248.392376</v>
      </c>
      <c r="H13" s="7">
        <f>((E13+G13+F13)*23.59%)</f>
        <v>2213.6583457653001</v>
      </c>
      <c r="I13" s="26">
        <f>SUM(E13+F13+G13+H13)</f>
        <v>11597.542812765299</v>
      </c>
      <c r="J13" s="24">
        <f>I13*4</f>
        <v>46390.171251061198</v>
      </c>
      <c r="K13" s="38"/>
      <c r="L13" s="22"/>
    </row>
    <row r="14" spans="1:13" ht="48" customHeight="1" x14ac:dyDescent="0.25">
      <c r="A14" s="8" t="s">
        <v>5</v>
      </c>
      <c r="B14" s="4" t="s">
        <v>6</v>
      </c>
      <c r="C14" s="29">
        <v>36.923000000000002</v>
      </c>
      <c r="D14" s="7">
        <v>830</v>
      </c>
      <c r="E14" s="5">
        <f t="shared" ref="E14:E15" si="0">(C14*D14)</f>
        <v>30646.09</v>
      </c>
      <c r="F14" s="6">
        <f>((E14)*0.2043)</f>
        <v>6260.9961870000006</v>
      </c>
      <c r="G14" s="6">
        <f>(E14*0.1848)</f>
        <v>5663.3974319999998</v>
      </c>
      <c r="H14" s="7">
        <f t="shared" ref="H14" si="1">((E14+G14+F14)*23.59%)</f>
        <v>10042.377085722101</v>
      </c>
      <c r="I14" s="26">
        <f>SUM(E14+F14+G14+H14)</f>
        <v>52612.860704722101</v>
      </c>
      <c r="J14" s="24">
        <f>I14*4-0.4</f>
        <v>210451.04281888841</v>
      </c>
      <c r="K14" s="39"/>
      <c r="L14" s="22"/>
    </row>
    <row r="15" spans="1:13" ht="45" x14ac:dyDescent="0.25">
      <c r="A15" s="8" t="s">
        <v>7</v>
      </c>
      <c r="B15" s="4" t="s">
        <v>8</v>
      </c>
      <c r="C15" s="29">
        <v>10.98</v>
      </c>
      <c r="D15" s="7">
        <v>830</v>
      </c>
      <c r="E15" s="5">
        <f t="shared" si="0"/>
        <v>9113.4</v>
      </c>
      <c r="F15" s="6">
        <f>((E15)*0.2043)</f>
        <v>1861.86762</v>
      </c>
      <c r="G15" s="6">
        <f>(E15*0.1848)</f>
        <v>1684.1563199999998</v>
      </c>
      <c r="H15" s="7">
        <f>((E15+G15+F15)*23.59%)</f>
        <v>2986.3581074460003</v>
      </c>
      <c r="I15" s="26">
        <f>SUM(E15+F15+G15+H15)</f>
        <v>15645.782047445999</v>
      </c>
      <c r="J15" s="24">
        <f t="shared" ref="J15" si="2">I15*4</f>
        <v>62583.128189783994</v>
      </c>
      <c r="K15" s="39"/>
      <c r="L15" s="22"/>
    </row>
    <row r="16" spans="1:13" ht="19.5" customHeight="1" x14ac:dyDescent="0.25">
      <c r="A16" s="3"/>
      <c r="B16" s="9" t="s">
        <v>9</v>
      </c>
      <c r="C16" s="10">
        <f>C13+C14+C15</f>
        <v>56.042000000000002</v>
      </c>
      <c r="D16" s="7">
        <v>830</v>
      </c>
      <c r="E16" s="5">
        <f>SUM(E13:E15)</f>
        <v>46514.86</v>
      </c>
      <c r="F16" s="5">
        <f t="shared" ref="F16" si="3">SUM(F13:F15)</f>
        <v>9502.9858980000008</v>
      </c>
      <c r="G16" s="5">
        <f t="shared" ref="G16" si="4">SUM(G13:G15)</f>
        <v>8595.9461279999996</v>
      </c>
      <c r="H16" s="11">
        <f>SUM(H13:H15)</f>
        <v>15242.3935389334</v>
      </c>
      <c r="I16" s="26">
        <f>SUM(I13:I15)</f>
        <v>79856.185564933403</v>
      </c>
      <c r="J16" s="25">
        <f t="shared" ref="J16" si="5">SUM(J13:J15)</f>
        <v>319424.34225973359</v>
      </c>
      <c r="K16" s="40"/>
      <c r="L16" s="22"/>
    </row>
    <row r="17" spans="1:11" ht="10.5" hidden="1" customHeight="1" x14ac:dyDescent="0.25">
      <c r="B17" s="12" t="s">
        <v>10</v>
      </c>
      <c r="E17" s="13"/>
      <c r="F17" s="13"/>
      <c r="G17" s="14">
        <f>E17*24.09%</f>
        <v>0</v>
      </c>
      <c r="H17" s="13"/>
      <c r="I17" s="15">
        <f>H17*3</f>
        <v>0</v>
      </c>
      <c r="J17" s="15"/>
      <c r="K17" s="15"/>
    </row>
    <row r="18" spans="1:11" ht="16.5" hidden="1" customHeight="1" x14ac:dyDescent="0.25"/>
    <row r="19" spans="1:11" ht="11.25" hidden="1" customHeight="1" x14ac:dyDescent="0.25">
      <c r="E19" s="16">
        <v>303176</v>
      </c>
      <c r="F19" s="22"/>
      <c r="H19" s="17" t="e">
        <f>E19-#REF!</f>
        <v>#REF!</v>
      </c>
    </row>
    <row r="20" spans="1:11" ht="16.5" hidden="1" customHeight="1" x14ac:dyDescent="0.25">
      <c r="E20" s="1">
        <v>4</v>
      </c>
    </row>
    <row r="21" spans="1:11" ht="18" hidden="1" customHeight="1" x14ac:dyDescent="0.25">
      <c r="E21" s="18" t="e">
        <f>(E19-(#REF!+E16*1.2359*E20)-(#REF!))/E20/1.2359</f>
        <v>#REF!</v>
      </c>
    </row>
    <row r="22" spans="1:11" ht="12.75" hidden="1" customHeight="1" x14ac:dyDescent="0.25">
      <c r="E22" s="19">
        <v>0</v>
      </c>
    </row>
    <row r="23" spans="1:11" ht="15" hidden="1" customHeight="1" x14ac:dyDescent="0.25">
      <c r="E23" s="23" t="s">
        <v>12</v>
      </c>
    </row>
    <row r="24" spans="1:11" ht="15.75" customHeight="1" x14ac:dyDescent="0.25"/>
    <row r="25" spans="1:11" x14ac:dyDescent="0.25">
      <c r="A25" s="44"/>
      <c r="B25" s="44"/>
      <c r="C25" s="44"/>
    </row>
    <row r="26" spans="1:11" x14ac:dyDescent="0.25">
      <c r="A26" s="37"/>
      <c r="B26" s="37"/>
      <c r="F26" s="22"/>
    </row>
    <row r="27" spans="1:11" ht="19.5" customHeight="1" x14ac:dyDescent="0.3">
      <c r="A27" s="33"/>
      <c r="B27" s="27"/>
      <c r="C27" s="27"/>
      <c r="D27" s="27"/>
      <c r="E27" s="27"/>
      <c r="H27" s="35"/>
      <c r="I27" s="35"/>
      <c r="J27" s="35"/>
    </row>
    <row r="28" spans="1:11" ht="18" customHeight="1" x14ac:dyDescent="0.3">
      <c r="B28" s="20"/>
      <c r="C28" s="21"/>
      <c r="D28" s="21"/>
      <c r="E28" s="21"/>
      <c r="F28" s="21"/>
      <c r="G28" s="21"/>
      <c r="H28" s="21"/>
      <c r="I28" s="21"/>
      <c r="J28" s="21"/>
      <c r="K28" s="21"/>
    </row>
  </sheetData>
  <sortState ref="D18:K21">
    <sortCondition descending="1" ref="D18"/>
  </sortState>
  <mergeCells count="21">
    <mergeCell ref="A3:J3"/>
    <mergeCell ref="A4:K4"/>
    <mergeCell ref="A1:K1"/>
    <mergeCell ref="A2:K2"/>
    <mergeCell ref="A25:C25"/>
    <mergeCell ref="G10:G12"/>
    <mergeCell ref="A9:A12"/>
    <mergeCell ref="H10:H12"/>
    <mergeCell ref="J9:J12"/>
    <mergeCell ref="A6:K6"/>
    <mergeCell ref="B9:B12"/>
    <mergeCell ref="C9:C12"/>
    <mergeCell ref="D9:D12"/>
    <mergeCell ref="E9:H9"/>
    <mergeCell ref="E10:E12"/>
    <mergeCell ref="F10:F12"/>
    <mergeCell ref="H27:J27"/>
    <mergeCell ref="I10:I12"/>
    <mergeCell ref="A26:B26"/>
    <mergeCell ref="K13:K16"/>
    <mergeCell ref="K9:K12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Pielikums 1</vt:lpstr>
      <vt:lpstr>'Pielikums 1'!Drukas_apgabals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Dace Tauriņa</cp:lastModifiedBy>
  <cp:lastPrinted>2021-10-08T08:06:56Z</cp:lastPrinted>
  <dcterms:created xsi:type="dcterms:W3CDTF">2013-09-30T11:14:56Z</dcterms:created>
  <dcterms:modified xsi:type="dcterms:W3CDTF">2021-10-08T08:07:17Z</dcterms:modified>
</cp:coreProperties>
</file>