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-2\07.10.2021\"/>
    </mc:Choice>
  </mc:AlternateContent>
  <bookViews>
    <workbookView xWindow="0" yWindow="0" windowWidth="28800" windowHeight="11835"/>
  </bookViews>
  <sheets>
    <sheet name="Pielikums 3" sheetId="1" r:id="rId1"/>
  </sheets>
  <definedNames>
    <definedName name="_xlnm.Print_Area" localSheetId="0">'Pielikums 3'!$A$1:$J$25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F12" i="1"/>
  <c r="E12" i="1"/>
  <c r="E13" i="1"/>
  <c r="F13" i="1" s="1"/>
  <c r="E11" i="1"/>
  <c r="F11" i="1" l="1"/>
  <c r="G11" i="1" s="1"/>
  <c r="K15" i="1"/>
  <c r="K16" i="1"/>
  <c r="K17" i="1"/>
  <c r="K18" i="1"/>
  <c r="K19" i="1"/>
  <c r="H11" i="1" l="1"/>
  <c r="G13" i="1"/>
  <c r="H13" i="1" s="1"/>
  <c r="J13" i="1" s="1"/>
  <c r="F14" i="1"/>
  <c r="J11" i="1" l="1"/>
  <c r="G12" i="1"/>
  <c r="H12" i="1" s="1"/>
  <c r="J12" i="1" s="1"/>
  <c r="G15" i="1"/>
  <c r="C14" i="1"/>
  <c r="H14" i="1" l="1"/>
  <c r="E17" i="1"/>
  <c r="E19" i="1" l="1"/>
  <c r="E14" i="1" l="1"/>
  <c r="G14" i="1" l="1"/>
  <c r="J14" i="1" l="1"/>
</calcChain>
</file>

<file path=xl/sharedStrings.xml><?xml version="1.0" encoding="utf-8"?>
<sst xmlns="http://schemas.openxmlformats.org/spreadsheetml/2006/main" count="25" uniqueCount="25">
  <si>
    <t>Nr.p.k.</t>
  </si>
  <si>
    <t>Iestādes nosaukums</t>
  </si>
  <si>
    <t>Skolēnu skaits skolās</t>
  </si>
  <si>
    <t xml:space="preserve"> Mēnesī</t>
  </si>
  <si>
    <t>2.</t>
  </si>
  <si>
    <t>Salacgrīvas vidusskola</t>
  </si>
  <si>
    <t>3.</t>
  </si>
  <si>
    <t xml:space="preserve"> Kr. Valdemāra Ainažu pamatskola</t>
  </si>
  <si>
    <t>Kopā</t>
  </si>
  <si>
    <t>Kontrole</t>
  </si>
  <si>
    <t xml:space="preserve">dalāmā summa </t>
  </si>
  <si>
    <t>mēneši</t>
  </si>
  <si>
    <t>Darba samaksai (tarif.summa) euro</t>
  </si>
  <si>
    <t>Kopā mēnesī euro</t>
  </si>
  <si>
    <t>PIELIKUMS Nr.3</t>
  </si>
  <si>
    <t>Finansēj uz audz. mēnesī</t>
  </si>
  <si>
    <t>1.</t>
  </si>
  <si>
    <t>Liepupes pamatskola</t>
  </si>
  <si>
    <t xml:space="preserve">Kopā 4 mēnešos </t>
  </si>
  <si>
    <t>VSA oblig.iemaksa euro 23,59%</t>
  </si>
  <si>
    <t>2020. gada neizlietotā finansējuma ieturājums</t>
  </si>
  <si>
    <t>Piemaksa par 1.,2.,3. kvalitātes pakāpi 3%</t>
  </si>
  <si>
    <t>Interešu izglītības mērķdotācijas aprēķinam audz. sk. no VISS uz 01.09.2021.</t>
  </si>
  <si>
    <r>
      <t>Limbažu  novada domes 
07.10.2021. sēdes lēmumam Nr.347</t>
    </r>
    <r>
      <rPr>
        <sz val="14"/>
        <color rgb="FFFF0000"/>
        <rFont val="Times New Roman"/>
        <family val="1"/>
        <charset val="186"/>
      </rPr>
      <t xml:space="preserve"> </t>
    </r>
    <r>
      <rPr>
        <sz val="14"/>
        <rFont val="Times New Roman"/>
        <family val="1"/>
        <charset val="186"/>
      </rPr>
      <t xml:space="preserve">
(protokols Nr.7, 1.§)</t>
    </r>
  </si>
  <si>
    <t>Mērķdotācijas interešu izglītības programmu pedagogu daļējai darba samaksai valsts sociālās apdrošināšanas obligātajām iemaksām no 2021.gada 1.septembra līdz 2021.gada 31.decembrim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</si>
</sst>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_-;\-* #,##0.000_-;_-* &quot;-&quot;??_-;_-@_-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color indexed="12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4"/>
      <color indexed="8"/>
      <name val="Times New Roman"/>
      <family val="1"/>
      <charset val="186"/>
    </font>
    <font>
      <sz val="16"/>
      <color indexed="8"/>
      <name val="Times New Roman"/>
      <family val="1"/>
      <charset val="186"/>
    </font>
    <font>
      <sz val="11"/>
      <color rgb="FF3F3F76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4"/>
      <name val="Times New Roman"/>
      <family val="1"/>
      <charset val="186"/>
    </font>
    <font>
      <sz val="11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indexed="64"/>
      </right>
      <top/>
      <bottom/>
      <diagonal/>
    </border>
    <border>
      <left style="thin">
        <color rgb="FF7F7F7F"/>
      </left>
      <right style="thin">
        <color indexed="64"/>
      </right>
      <top/>
      <bottom style="thin">
        <color rgb="FF7F7F7F"/>
      </bottom>
      <diagonal/>
    </border>
  </borders>
  <cellStyleXfs count="2">
    <xf numFmtId="0" fontId="0" fillId="0" borderId="0"/>
    <xf numFmtId="0" fontId="10" fillId="5" borderId="9" applyNumberFormat="0" applyAlignment="0" applyProtection="0"/>
  </cellStyleXfs>
  <cellXfs count="5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2" fontId="5" fillId="2" borderId="7" xfId="0" applyNumberFormat="1" applyFont="1" applyFill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1" fontId="6" fillId="2" borderId="8" xfId="0" applyNumberFormat="1" applyFont="1" applyFill="1" applyBorder="1" applyAlignment="1">
      <alignment horizontal="right"/>
    </xf>
    <xf numFmtId="2" fontId="1" fillId="0" borderId="0" xfId="0" applyNumberFormat="1" applyFont="1"/>
    <xf numFmtId="2" fontId="7" fillId="0" borderId="0" xfId="0" applyNumberFormat="1" applyFont="1"/>
    <xf numFmtId="164" fontId="4" fillId="4" borderId="0" xfId="0" applyNumberFormat="1" applyFont="1" applyFill="1"/>
    <xf numFmtId="0" fontId="8" fillId="0" borderId="0" xfId="0" applyFont="1"/>
    <xf numFmtId="0" fontId="9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43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2" fontId="11" fillId="6" borderId="10" xfId="1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1" fontId="11" fillId="7" borderId="9" xfId="1" applyNumberFormat="1" applyFont="1" applyFill="1" applyAlignment="1">
      <alignment horizontal="center" vertical="center"/>
    </xf>
    <xf numFmtId="0" fontId="9" fillId="0" borderId="0" xfId="0" applyFont="1" applyAlignment="1">
      <alignment horizontal="center"/>
    </xf>
    <xf numFmtId="2" fontId="5" fillId="2" borderId="8" xfId="0" applyNumberFormat="1" applyFont="1" applyFill="1" applyBorder="1" applyAlignment="1">
      <alignment horizontal="right"/>
    </xf>
    <xf numFmtId="0" fontId="2" fillId="7" borderId="11" xfId="0" applyFont="1" applyFill="1" applyBorder="1" applyAlignment="1"/>
    <xf numFmtId="2" fontId="11" fillId="0" borderId="1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18" fillId="0" borderId="0" xfId="0" applyFont="1"/>
    <xf numFmtId="0" fontId="15" fillId="0" borderId="0" xfId="0" applyFont="1" applyAlignment="1">
      <alignment horizontal="left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  <xf numFmtId="0" fontId="17" fillId="0" borderId="0" xfId="0" applyFont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3" fillId="7" borderId="9" xfId="1" applyFont="1" applyFill="1" applyAlignment="1">
      <alignment horizontal="center" vertical="center" wrapText="1"/>
    </xf>
    <xf numFmtId="0" fontId="3" fillId="0" borderId="0" xfId="0" applyFont="1" applyAlignment="1">
      <alignment horizontal="center" vertical="justify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2">
    <cellStyle name="Ievade" xfId="1" builtinId="20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90" zoomScaleNormal="90" workbookViewId="0">
      <selection activeCell="D5" sqref="D5"/>
    </sheetView>
  </sheetViews>
  <sheetFormatPr defaultColWidth="9.140625" defaultRowHeight="15" x14ac:dyDescent="0.25"/>
  <cols>
    <col min="1" max="1" width="4.42578125" style="1" customWidth="1"/>
    <col min="2" max="2" width="23.42578125" style="1" customWidth="1"/>
    <col min="3" max="3" width="11.5703125" style="1" customWidth="1"/>
    <col min="4" max="4" width="11.42578125" style="1" customWidth="1"/>
    <col min="5" max="6" width="16.42578125" style="1" customWidth="1"/>
    <col min="7" max="7" width="13.5703125" style="1" customWidth="1"/>
    <col min="8" max="9" width="15.5703125" style="1" customWidth="1"/>
    <col min="10" max="10" width="12.7109375" style="1" customWidth="1"/>
    <col min="11" max="16384" width="9.140625" style="1"/>
  </cols>
  <sheetData>
    <row r="1" spans="1:13" ht="27" customHeight="1" x14ac:dyDescent="0.3">
      <c r="A1" s="34" t="s">
        <v>14</v>
      </c>
      <c r="B1" s="34"/>
      <c r="C1" s="34"/>
      <c r="D1" s="34"/>
      <c r="E1" s="34"/>
      <c r="F1" s="34"/>
      <c r="G1" s="34"/>
      <c r="H1" s="34"/>
      <c r="I1" s="34"/>
      <c r="J1" s="34"/>
    </row>
    <row r="2" spans="1:13" ht="54" customHeight="1" x14ac:dyDescent="0.3">
      <c r="A2" s="35" t="s">
        <v>23</v>
      </c>
      <c r="B2" s="35"/>
      <c r="C2" s="35"/>
      <c r="D2" s="35"/>
      <c r="E2" s="35"/>
      <c r="F2" s="35"/>
      <c r="G2" s="35"/>
      <c r="H2" s="35"/>
      <c r="I2" s="35"/>
      <c r="J2" s="35"/>
    </row>
    <row r="4" spans="1:13" ht="50.25" customHeight="1" x14ac:dyDescent="0.25">
      <c r="A4" s="44" t="s">
        <v>24</v>
      </c>
      <c r="B4" s="44"/>
      <c r="C4" s="44"/>
      <c r="D4" s="44"/>
      <c r="E4" s="44"/>
      <c r="F4" s="44"/>
      <c r="G4" s="44"/>
      <c r="H4" s="44"/>
      <c r="I4" s="44"/>
      <c r="J4" s="44"/>
    </row>
    <row r="7" spans="1:13" ht="21" customHeight="1" x14ac:dyDescent="0.25">
      <c r="A7" s="45" t="s">
        <v>0</v>
      </c>
      <c r="B7" s="46" t="s">
        <v>1</v>
      </c>
      <c r="C7" s="46" t="s">
        <v>2</v>
      </c>
      <c r="D7" s="12"/>
      <c r="E7" s="49" t="s">
        <v>3</v>
      </c>
      <c r="F7" s="50"/>
      <c r="G7" s="50"/>
      <c r="H7" s="51"/>
      <c r="I7" s="26"/>
      <c r="J7" s="52" t="s">
        <v>18</v>
      </c>
    </row>
    <row r="8" spans="1:13" ht="24.75" customHeight="1" x14ac:dyDescent="0.25">
      <c r="A8" s="45"/>
      <c r="B8" s="47"/>
      <c r="C8" s="47"/>
      <c r="D8" s="46" t="s">
        <v>15</v>
      </c>
      <c r="E8" s="40" t="s">
        <v>12</v>
      </c>
      <c r="F8" s="37" t="s">
        <v>21</v>
      </c>
      <c r="G8" s="46" t="s">
        <v>19</v>
      </c>
      <c r="H8" s="43" t="s">
        <v>13</v>
      </c>
      <c r="I8" s="31" t="s">
        <v>20</v>
      </c>
      <c r="J8" s="53"/>
    </row>
    <row r="9" spans="1:13" ht="15.75" customHeight="1" x14ac:dyDescent="0.25">
      <c r="A9" s="45"/>
      <c r="B9" s="47"/>
      <c r="C9" s="47"/>
      <c r="D9" s="47"/>
      <c r="E9" s="41"/>
      <c r="F9" s="38"/>
      <c r="G9" s="47"/>
      <c r="H9" s="43"/>
      <c r="I9" s="31"/>
      <c r="J9" s="53"/>
    </row>
    <row r="10" spans="1:13" ht="56.25" customHeight="1" x14ac:dyDescent="0.25">
      <c r="A10" s="45"/>
      <c r="B10" s="48"/>
      <c r="C10" s="48"/>
      <c r="D10" s="48"/>
      <c r="E10" s="42"/>
      <c r="F10" s="39"/>
      <c r="G10" s="48"/>
      <c r="H10" s="43"/>
      <c r="I10" s="32"/>
      <c r="J10" s="54"/>
    </row>
    <row r="11" spans="1:13" ht="28.5" customHeight="1" x14ac:dyDescent="0.25">
      <c r="A11" s="14" t="s">
        <v>16</v>
      </c>
      <c r="B11" s="13" t="s">
        <v>17</v>
      </c>
      <c r="C11" s="15">
        <v>80</v>
      </c>
      <c r="D11" s="16">
        <v>7.26</v>
      </c>
      <c r="E11" s="17">
        <f>ROUND((C11*D11/1.2359),2)</f>
        <v>469.94</v>
      </c>
      <c r="F11" s="27">
        <f>ROUND((E11*3%),2)</f>
        <v>14.1</v>
      </c>
      <c r="G11" s="18">
        <f>ROUND(((E11+F11)*23.59%),2)</f>
        <v>114.19</v>
      </c>
      <c r="H11" s="23">
        <f>SUM(E11:G11)+0.3</f>
        <v>598.53</v>
      </c>
      <c r="I11" s="23">
        <v>490</v>
      </c>
      <c r="J11" s="22">
        <f>ROUND((H11*4-I11),0)</f>
        <v>1904</v>
      </c>
    </row>
    <row r="12" spans="1:13" ht="27" customHeight="1" x14ac:dyDescent="0.25">
      <c r="A12" s="20" t="s">
        <v>4</v>
      </c>
      <c r="B12" s="13" t="s">
        <v>5</v>
      </c>
      <c r="C12" s="15">
        <v>353</v>
      </c>
      <c r="D12" s="16">
        <v>7.26</v>
      </c>
      <c r="E12" s="17">
        <f t="shared" ref="E12:E13" si="0">ROUND((C12*D12/1.2359),2)</f>
        <v>2073.61</v>
      </c>
      <c r="F12" s="27">
        <f>ROUND((E12*3%),2)</f>
        <v>62.21</v>
      </c>
      <c r="G12" s="18">
        <f>ROUND(((E12+F12)*23.59%),2)</f>
        <v>503.84</v>
      </c>
      <c r="H12" s="23">
        <f>SUM(E12:G12)+0.3</f>
        <v>2639.9600000000005</v>
      </c>
      <c r="I12" s="23">
        <v>0</v>
      </c>
      <c r="J12" s="22">
        <f>ROUND((H12*4-0),0)</f>
        <v>10560</v>
      </c>
    </row>
    <row r="13" spans="1:13" ht="28.5" x14ac:dyDescent="0.25">
      <c r="A13" s="20" t="s">
        <v>6</v>
      </c>
      <c r="B13" s="13" t="s">
        <v>7</v>
      </c>
      <c r="C13" s="15">
        <v>68</v>
      </c>
      <c r="D13" s="16">
        <v>7.26</v>
      </c>
      <c r="E13" s="17">
        <f t="shared" si="0"/>
        <v>399.45</v>
      </c>
      <c r="F13" s="27">
        <f>ROUND((E13*3%),2)</f>
        <v>11.98</v>
      </c>
      <c r="G13" s="18">
        <f>ROUND(((E13+F13)*23.59%),2)</f>
        <v>97.06</v>
      </c>
      <c r="H13" s="23">
        <f>SUM(E13:G13)+0.3</f>
        <v>508.79</v>
      </c>
      <c r="I13" s="23">
        <v>197</v>
      </c>
      <c r="J13" s="22">
        <f>ROUND((H13*4-I13),0)</f>
        <v>1838</v>
      </c>
    </row>
    <row r="14" spans="1:13" ht="18.75" customHeight="1" x14ac:dyDescent="0.25">
      <c r="A14" s="14"/>
      <c r="B14" s="2" t="s">
        <v>8</v>
      </c>
      <c r="C14" s="15">
        <f>C11+C12+C13</f>
        <v>501</v>
      </c>
      <c r="D14" s="14"/>
      <c r="E14" s="17">
        <f>SUM(E11:E13)</f>
        <v>2943</v>
      </c>
      <c r="F14" s="21">
        <f>F11+F12+F13</f>
        <v>88.29</v>
      </c>
      <c r="G14" s="19">
        <f>SUM(G11:G13)</f>
        <v>715.08999999999992</v>
      </c>
      <c r="H14" s="23">
        <f>SUM(H11:H13)+0.3</f>
        <v>3747.5800000000008</v>
      </c>
      <c r="I14" s="23">
        <f>SUM(I11:I13)</f>
        <v>687</v>
      </c>
      <c r="J14" s="22">
        <f>SUM(J11:J13)</f>
        <v>14302</v>
      </c>
      <c r="M14" s="7"/>
    </row>
    <row r="15" spans="1:13" ht="15" hidden="1" customHeight="1" x14ac:dyDescent="0.25">
      <c r="B15" s="3" t="s">
        <v>9</v>
      </c>
      <c r="E15" s="4"/>
      <c r="F15" s="4"/>
      <c r="G15" s="5">
        <f>E15*24.09%</f>
        <v>0</v>
      </c>
      <c r="H15" s="4"/>
      <c r="I15" s="25"/>
      <c r="J15" s="6"/>
      <c r="K15" s="1">
        <f t="shared" ref="K15:K19" si="1">H15*4</f>
        <v>0</v>
      </c>
    </row>
    <row r="16" spans="1:13" ht="15.75" hidden="1" customHeight="1" x14ac:dyDescent="0.25">
      <c r="K16" s="1">
        <f t="shared" si="1"/>
        <v>0</v>
      </c>
    </row>
    <row r="17" spans="1:11" ht="17.25" hidden="1" customHeight="1" x14ac:dyDescent="0.25">
      <c r="E17" s="7" t="e">
        <f>11124-#REF!-#REF!</f>
        <v>#REF!</v>
      </c>
      <c r="F17" s="7"/>
      <c r="G17" s="1" t="s">
        <v>10</v>
      </c>
      <c r="H17" s="8"/>
      <c r="I17" s="8"/>
      <c r="K17" s="1">
        <f t="shared" si="1"/>
        <v>0</v>
      </c>
    </row>
    <row r="18" spans="1:11" ht="18" hidden="1" customHeight="1" x14ac:dyDescent="0.25">
      <c r="E18" s="1">
        <v>4</v>
      </c>
      <c r="G18" s="1" t="s">
        <v>11</v>
      </c>
      <c r="K18" s="1">
        <f t="shared" si="1"/>
        <v>0</v>
      </c>
    </row>
    <row r="19" spans="1:11" ht="16.5" hidden="1" customHeight="1" x14ac:dyDescent="0.25">
      <c r="E19" s="9" t="e">
        <f>ROUND((E17/4/C14),4)</f>
        <v>#REF!</v>
      </c>
      <c r="F19" s="9"/>
      <c r="K19" s="1">
        <f t="shared" si="1"/>
        <v>0</v>
      </c>
    </row>
    <row r="20" spans="1:11" ht="15" customHeight="1" x14ac:dyDescent="0.25"/>
    <row r="21" spans="1:11" x14ac:dyDescent="0.25">
      <c r="A21" s="28" t="s">
        <v>22</v>
      </c>
      <c r="B21" s="28"/>
      <c r="C21" s="28"/>
      <c r="D21" s="28"/>
      <c r="E21" s="29"/>
    </row>
    <row r="22" spans="1:11" x14ac:dyDescent="0.25">
      <c r="A22" s="55"/>
      <c r="B22" s="55"/>
    </row>
    <row r="23" spans="1:11" x14ac:dyDescent="0.25">
      <c r="A23" s="30"/>
      <c r="B23" s="30"/>
    </row>
    <row r="25" spans="1:11" ht="20.25" x14ac:dyDescent="0.3">
      <c r="A25" s="33"/>
      <c r="B25" s="33"/>
      <c r="C25" s="33"/>
      <c r="D25" s="33"/>
      <c r="E25" s="11"/>
      <c r="F25" s="11"/>
      <c r="G25" s="36"/>
      <c r="H25" s="36"/>
      <c r="I25" s="24"/>
      <c r="J25" s="11"/>
    </row>
    <row r="26" spans="1:11" ht="20.25" x14ac:dyDescent="0.3">
      <c r="B26" s="10"/>
      <c r="C26" s="10"/>
      <c r="D26" s="10"/>
      <c r="E26" s="10"/>
      <c r="F26" s="10"/>
      <c r="G26" s="11"/>
      <c r="H26" s="11"/>
      <c r="I26" s="11"/>
      <c r="J26" s="11"/>
    </row>
  </sheetData>
  <mergeCells count="18">
    <mergeCell ref="J7:J10"/>
    <mergeCell ref="A22:B22"/>
    <mergeCell ref="A23:B23"/>
    <mergeCell ref="I8:I10"/>
    <mergeCell ref="A25:D25"/>
    <mergeCell ref="A1:J1"/>
    <mergeCell ref="A2:J2"/>
    <mergeCell ref="G25:H25"/>
    <mergeCell ref="F8:F10"/>
    <mergeCell ref="E8:E10"/>
    <mergeCell ref="H8:H10"/>
    <mergeCell ref="A4:J4"/>
    <mergeCell ref="A7:A10"/>
    <mergeCell ref="B7:B10"/>
    <mergeCell ref="C7:C10"/>
    <mergeCell ref="D8:D10"/>
    <mergeCell ref="G8:G10"/>
    <mergeCell ref="E7:H7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Pielikums 3</vt:lpstr>
      <vt:lpstr>'Pielikums 3'!Drukas_apgabals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Dace Tauriņa</cp:lastModifiedBy>
  <cp:lastPrinted>2021-10-08T08:14:32Z</cp:lastPrinted>
  <dcterms:created xsi:type="dcterms:W3CDTF">2013-09-30T11:15:35Z</dcterms:created>
  <dcterms:modified xsi:type="dcterms:W3CDTF">2021-10-08T08:14:53Z</dcterms:modified>
</cp:coreProperties>
</file>