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1\28.01.2021\39_pielikumi\"/>
    </mc:Choice>
  </mc:AlternateContent>
  <bookViews>
    <workbookView xWindow="0" yWindow="0" windowWidth="28800" windowHeight="11835"/>
  </bookViews>
  <sheets>
    <sheet name="Sadaļa SAM 5.6.2." sheetId="2"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 i="2" l="1"/>
  <c r="H17" i="2"/>
  <c r="H15" i="2"/>
  <c r="H12" i="2"/>
  <c r="H13" i="2"/>
  <c r="H11" i="2"/>
  <c r="G17" i="2"/>
  <c r="G16" i="2"/>
  <c r="G15" i="2"/>
  <c r="G13" i="2"/>
  <c r="G12" i="2"/>
  <c r="G11" i="2"/>
  <c r="E14" i="2" l="1"/>
  <c r="G10" i="2"/>
  <c r="H14" i="2" l="1"/>
  <c r="H10" i="2" s="1"/>
  <c r="G14" i="2"/>
  <c r="E10" i="2"/>
  <c r="F10" i="2" s="1"/>
</calcChain>
</file>

<file path=xl/sharedStrings.xml><?xml version="1.0" encoding="utf-8"?>
<sst xmlns="http://schemas.openxmlformats.org/spreadsheetml/2006/main" count="66" uniqueCount="55">
  <si>
    <t>2020.</t>
  </si>
  <si>
    <t>2021.</t>
  </si>
  <si>
    <t>2022.</t>
  </si>
  <si>
    <t>N.p.k.</t>
  </si>
  <si>
    <t>Projekta nosaukums</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</si>
  <si>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</si>
  <si>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</si>
  <si>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</si>
  <si>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</si>
  <si>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</si>
  <si>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</si>
  <si>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</si>
  <si>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</si>
  <si>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</si>
  <si>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Valsts budžeta dotācija</t>
  </si>
  <si>
    <t>Projekta uzsākšanas datums</t>
  </si>
  <si>
    <t>Projekta realizācijas ilgums</t>
  </si>
  <si>
    <t>N/a</t>
  </si>
  <si>
    <t>2019.</t>
  </si>
  <si>
    <t>1.1.</t>
  </si>
  <si>
    <t>1.2.</t>
  </si>
  <si>
    <t>2018.</t>
  </si>
  <si>
    <t>1.3.</t>
  </si>
  <si>
    <t>1.4.</t>
  </si>
  <si>
    <t>Teritorijas karte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</si>
  <si>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</si>
  <si>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t>Degradētās teritorijas revitalizācija Limbažu pilsētas A daļā, izbūvējot ražošanas telpas</t>
  </si>
  <si>
    <t>4, 5</t>
  </si>
  <si>
    <t>Ražošanas ēkas būvniecības dokumentācijas izstrāde</t>
  </si>
  <si>
    <t>Veikta tehniskās shēmas izstrāde elektroietaišu izveidei, ražošanas teritorijas izveides būvprojekta izstrāde un tā ekspertīze.</t>
  </si>
  <si>
    <t>Ražošanas ēkas izbūve, t.sk. teritorijas labiekārtošana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</si>
  <si>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</si>
  <si>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Elektroietaišu ierīkošana</t>
  </si>
  <si>
    <t>Veikta elektroietaišu ierīkošana (būvniecība) un pieslēguma izveide.</t>
  </si>
  <si>
    <t>Ražošanas ēkas būvdarbu būvuzraudzība, autoruzraudzība</t>
  </si>
  <si>
    <t>Nodrošināta ēkas būvdarbu autoruzraudzība un būvuzraudzība.</t>
  </si>
  <si>
    <t>Ielas pārbūves būvuzraudzība un autoruzraudzība</t>
  </si>
  <si>
    <t>Nodrošināta ielas būvdarbu autoruzraudzība un būvuzraudzība.</t>
  </si>
  <si>
    <t>Ražošanas ēka</t>
  </si>
  <si>
    <t>Meliorācijas iela</t>
  </si>
  <si>
    <t>Apstiprināts ar 29.12.2016. 
Limbažu novada domes lēmumu (protokols Nr. 24, 15.§)</t>
  </si>
  <si>
    <t xml:space="preserve">Meliorācijas ielas pārbūve, t.sk. ūdenssaimniecības tīklu izbūve </t>
  </si>
  <si>
    <t>Meliorācijas ielas pārbūves, t.sk. ūdenssaimniecības tīklu izbūves, būvniecības dokumentācijas izstrāde</t>
  </si>
  <si>
    <t>Veikta būvniecības dokumentācijas izstrāde ielas pārbūvei, t.sk. ūdenssaimniecības tīklu izbūvei</t>
  </si>
  <si>
    <t>1.5.</t>
  </si>
  <si>
    <t>1.6.</t>
  </si>
  <si>
    <t>1.7.</t>
  </si>
  <si>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uz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
Caur degradēto teritoriju, kurā bez attīstīt plānotā zemes īpašuma atrodas arī vairāki citi ražošanas un transporta pakalpojumu uzņēmumi, ved Meliorācijas iela, kuras virskārta, bez nopietnākiem pārbūves darbiem, pēdējo reizi atjaunota pirms vairāk kā 10 gadiem. Ņemot vērā šī projekta aktivitātes un teritorijas attīstību pēdējos gados, ielas kavlitāte nav atbilstoša pieaugošajai kravu transporta intensitātei.
Degradētās teritorijas attīstību kavē arī tas, ka ir ierobežota pieeja ūdenssaimniecības tīkliem - pie Meliorācijas ielas esošajiem komersantiem tikai daļai ir pieeja Padomju gados izbūvētai dzeramā ūdens trasei, bet centralizēti kanalizācijas pakalpojumi nav pieejami vispār.</t>
    </r>
  </si>
  <si>
    <t>Atbildīgais par projekta īstenošanu - Attīstības nodaļa. Saņemts SIA "AirGOL" apliecinājums par interesi un apņemšanos nodrošināt projekta iznākuma rādītājus ražošanas ēkas būvniecībai.
Tiek veiktas pārrunas un gatavoti komersantu apliecinājumi par ieinteresētību projekta īstenošanā, plānotajām nefinanšu investīcijām un jaunu darba vietu radīšanu Meliorācijas ielas pārbūvei, t.sk. ūdenssaimniecības tīklu izbūvei.
Sadarbības partneris - SIA "Limbažu siltums"</t>
  </si>
  <si>
    <t>Veikta ielas ap 1,23 km pārbūve, t.sk. ap 0,7 km kanalizācijas vada un 0,45 km ūdens vada izbūve.</t>
  </si>
  <si>
    <r>
      <t>Projekta aktivitāšu pamatojums</t>
    </r>
    <r>
      <rPr>
        <sz val="8"/>
        <color indexed="8"/>
        <rFont val="Arial"/>
        <family val="2"/>
        <charset val="186"/>
      </rPr>
      <t xml:space="preserve">
Projektā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Meliorācijas ielas. Tāpat, ņemot vērā ražošanas ēkas teritorijai piekļuvi nodrošinošās Meliorācijas ielas nolietojumu un plānoto ražošanas apjomu pieaugumu ielai piegulstošajās teritorijās, kā rezultātā palielināsies kravu auto satiksmes intensitāte, nepieciešams veikt ielas pārbūves darbus, atjaunojot tās virsmu, nodrošinot lietusūdens novadi un pārbūvējot ielas apgaismojumu, kā arī izbūvējot centralizētu ūdens un kanalizācijas apgādi.
Lai nodrošinātu ražošanas ēkas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</si>
  <si>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r>
      <t>Ražošanas ēkas izbūves ietekmē veikta 0,82 ha</t>
    </r>
    <r>
      <rPr>
        <sz val="8"/>
        <color indexed="8"/>
        <rFont val="Arial"/>
        <family val="2"/>
        <charset val="186"/>
      </rPr>
      <t xml:space="preserve"> teritorijas revitalizēšana, radītas 43 jaunas darba vietas un piesaistītas komersantu investīcijas EUR 1 740 158,53 apmērā.
Meliorācijas ielas atjaunošanas un ūdenssaimniecības tīklu izbūves ietekmē veikta 1 ha teritorijas revitalizēšana, radītas 16 jaunas darba vietas un piesaistītas komersantu investīcijas EUR 640 000 apmērā.</t>
    </r>
  </si>
  <si>
    <t>Pielikums Nr. 3</t>
  </si>
  <si>
    <t>Limbažu novada pašvaldības attīstības programmas 2017. – 2023.gadam Investīciju plāna 2021.-2023.gadam sadaļa
"Plānotās stratēģiskā atbalsta mērķa 5.6.2. investīcijas"</t>
  </si>
  <si>
    <r>
      <rPr>
        <i/>
        <sz val="11"/>
        <color theme="1"/>
        <rFont val="Times New Roman"/>
        <family val="1"/>
        <charset val="186"/>
      </rPr>
      <t>Aktualizēts ar Limbažu novada domes 28.01.2021. sēdes lēmumu (protokols Nr.3, 39.§)</t>
    </r>
    <r>
      <rPr>
        <sz val="10"/>
        <color theme="1"/>
        <rFont val="Times New Roman"/>
        <family val="1"/>
        <charset val="186"/>
      </rPr>
      <t xml:space="preserve">
</t>
    </r>
    <r>
      <rPr>
        <b/>
        <sz val="11"/>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</si>
</sst>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17"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name val="Arial"/>
      <family val="2"/>
      <charset val="186"/>
    </font>
    <font>
      <b/>
      <sz val="11"/>
      <color theme="1"/>
      <name val="Calibri"/>
      <family val="2"/>
      <charset val="186"/>
      <scheme val="minor"/>
    </font>
    <font>
      <i/>
      <sz val="11"/>
      <color theme="1"/>
      <name val="Times New Roman"/>
      <family val="1"/>
      <charset val="186"/>
    </font>
    <font>
      <sz val="12"/>
      <color theme="1"/>
      <name val="Times New Roman"/>
      <family val="1"/>
      <charset val="186"/>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b/>
      <sz val="10"/>
      <color indexed="8"/>
      <name val="Arial"/>
      <family val="2"/>
      <charset val="186"/>
    </font>
    <font>
      <sz val="8"/>
      <color theme="1"/>
      <name val="Arial"/>
      <family val="2"/>
      <charset val="186"/>
    </font>
    <font>
      <i/>
      <sz val="8"/>
      <color rgb="FF000000"/>
      <name val="Arial"/>
      <family val="2"/>
      <charset val="186"/>
    </font>
    <font>
      <vertAlign val="superscript"/>
      <sz val="8"/>
      <color indexed="8"/>
      <name val="Arial"/>
      <family val="2"/>
      <charset val="186"/>
    </font>
    <font>
      <sz val="11"/>
      <color theme="1"/>
      <name val="Calibri"/>
      <family val="2"/>
      <charset val="186"/>
      <scheme val="minor"/>
    </font>
    <font>
      <sz val="8"/>
      <color theme="0"/>
      <name val="Arial"/>
      <family val="2"/>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3" fillId="0" borderId="0"/>
    <xf numFmtId="164" fontId="15" fillId="0" borderId="0" applyFont="0" applyFill="0" applyBorder="0" applyAlignment="0" applyProtection="0"/>
  </cellStyleXfs>
  <cellXfs count="36">
    <xf numFmtId="0" fontId="0" fillId="0" borderId="0" xfId="0"/>
    <xf numFmtId="0" fontId="2" fillId="0" borderId="0" xfId="0" applyFont="1"/>
    <xf numFmtId="0" fontId="6" fillId="0" borderId="0" xfId="0" applyFont="1" applyAlignment="1">
      <alignment horizontal="left" vertical="center" indent="15"/>
    </xf>
    <xf numFmtId="0" fontId="4" fillId="0" borderId="0" xfId="0" applyFont="1"/>
    <xf numFmtId="0" fontId="8" fillId="0" borderId="2" xfId="0" applyFont="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0" fontId="7" fillId="0" borderId="2" xfId="0" applyFont="1" applyBorder="1" applyAlignment="1">
      <alignment horizontal="left" vertical="center" wrapText="1" readingOrder="1"/>
    </xf>
    <xf numFmtId="4" fontId="0" fillId="0" borderId="0" xfId="0" applyNumberFormat="1"/>
    <xf numFmtId="0" fontId="7" fillId="0" borderId="0" xfId="0" applyFont="1" applyBorder="1" applyAlignment="1">
      <alignment vertical="center" wrapText="1" readingOrder="1"/>
    </xf>
    <xf numFmtId="0" fontId="9" fillId="0" borderId="0" xfId="0" applyFont="1" applyBorder="1" applyAlignment="1">
      <alignment vertical="top" wrapText="1" readingOrder="1"/>
    </xf>
    <xf numFmtId="0" fontId="13" fillId="0" borderId="0" xfId="0" applyFont="1" applyBorder="1" applyAlignment="1">
      <alignment vertical="center" readingOrder="1"/>
    </xf>
    <xf numFmtId="4" fontId="7" fillId="0" borderId="2" xfId="0" applyNumberFormat="1" applyFont="1" applyBorder="1" applyAlignment="1">
      <alignment horizontal="left" vertical="center" wrapText="1" readingOrder="1"/>
    </xf>
    <xf numFmtId="4" fontId="7" fillId="2" borderId="2" xfId="0" applyNumberFormat="1" applyFont="1" applyFill="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7" fillId="0" borderId="2" xfId="0" applyFont="1" applyBorder="1" applyAlignment="1">
      <alignment horizontal="justify" vertical="center" wrapText="1" readingOrder="1"/>
    </xf>
    <xf numFmtId="0" fontId="13" fillId="0" borderId="0" xfId="0" applyFont="1" applyBorder="1" applyAlignment="1">
      <alignment horizontal="right" vertical="center" readingOrder="1"/>
    </xf>
    <xf numFmtId="0" fontId="0" fillId="0" borderId="2" xfId="0" applyBorder="1"/>
    <xf numFmtId="4" fontId="16" fillId="0" borderId="2" xfId="0" applyNumberFormat="1" applyFont="1" applyBorder="1" applyAlignment="1">
      <alignment horizontal="right" vertical="center" wrapText="1" readingOrder="1"/>
    </xf>
    <xf numFmtId="164" fontId="0" fillId="0" borderId="0" xfId="0" applyNumberFormat="1"/>
    <xf numFmtId="164" fontId="16" fillId="0" borderId="2" xfId="3" applyFont="1" applyBorder="1" applyAlignment="1">
      <alignment horizontal="right" vertical="center" wrapText="1" readingOrder="1"/>
    </xf>
    <xf numFmtId="0" fontId="2" fillId="0" borderId="0" xfId="0" applyFont="1" applyAlignment="1">
      <alignment horizontal="right" vertical="top"/>
    </xf>
    <xf numFmtId="0" fontId="7" fillId="0" borderId="2" xfId="0" applyFont="1" applyBorder="1" applyAlignment="1">
      <alignment horizontal="center" vertical="center" wrapText="1" readingOrder="1"/>
    </xf>
    <xf numFmtId="0" fontId="6" fillId="0" borderId="0" xfId="0" applyFont="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right" vertical="top" wrapText="1"/>
    </xf>
    <xf numFmtId="0" fontId="9" fillId="0" borderId="2" xfId="0" applyFont="1" applyBorder="1" applyAlignment="1">
      <alignment horizontal="justify" vertical="center" wrapText="1" readingOrder="1"/>
    </xf>
    <xf numFmtId="0" fontId="9" fillId="0" borderId="4" xfId="0" applyFont="1" applyBorder="1" applyAlignment="1">
      <alignment horizontal="justify" vertical="top" wrapText="1" readingOrder="1"/>
    </xf>
    <xf numFmtId="0" fontId="9" fillId="0" borderId="5" xfId="0" applyFont="1" applyBorder="1" applyAlignment="1">
      <alignment horizontal="justify" vertical="top" wrapText="1" readingOrder="1"/>
    </xf>
    <xf numFmtId="0" fontId="9" fillId="0" borderId="6" xfId="0" applyFont="1" applyBorder="1" applyAlignment="1">
      <alignment horizontal="justify" vertical="top" wrapText="1" readingOrder="1"/>
    </xf>
    <xf numFmtId="0" fontId="12" fillId="0" borderId="1"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9" fillId="2" borderId="2" xfId="0" applyFont="1" applyFill="1" applyBorder="1" applyAlignment="1">
      <alignment horizontal="justify" vertical="center" wrapText="1" readingOrder="1"/>
    </xf>
    <xf numFmtId="0" fontId="2" fillId="0" borderId="0" xfId="0" applyFont="1" applyAlignment="1">
      <alignment horizontal="left" vertical="top" wrapText="1"/>
    </xf>
    <xf numFmtId="0" fontId="8" fillId="0" borderId="2" xfId="0" applyFont="1" applyBorder="1" applyAlignment="1">
      <alignment horizontal="center" vertical="center" wrapText="1" readingOrder="1"/>
    </xf>
  </cellXfs>
  <cellStyles count="4">
    <cellStyle name="Komats" xfId="3" builtinId="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18</xdr:row>
      <xdr:rowOff>166687</xdr:rowOff>
    </xdr:from>
    <xdr:to>
      <xdr:col>4</xdr:col>
      <xdr:colOff>639762</xdr:colOff>
      <xdr:row>34</xdr:row>
      <xdr:rowOff>150812</xdr:rowOff>
    </xdr:to>
    <xdr:pic>
      <xdr:nvPicPr>
        <xdr:cNvPr id="12" name="Picture 4"/>
        <xdr:cNvPicPr>
          <a:picLocks noChangeAspect="1"/>
        </xdr:cNvPicPr>
      </xdr:nvPicPr>
      <xdr:blipFill rotWithShape="1">
        <a:blip xmlns:r="http://schemas.openxmlformats.org/officeDocument/2006/relationships" r:embed="rId1"/>
        <a:srcRect l="18088" t="20199" r="45263" b="23405"/>
        <a:stretch/>
      </xdr:blipFill>
      <xdr:spPr>
        <a:xfrm>
          <a:off x="7937" y="34551937"/>
          <a:ext cx="3479800" cy="3013075"/>
        </a:xfrm>
        <a:prstGeom prst="rect">
          <a:avLst/>
        </a:prstGeom>
      </xdr:spPr>
    </xdr:pic>
    <xdr:clientData/>
  </xdr:twoCellAnchor>
  <xdr:twoCellAnchor editAs="oneCell">
    <xdr:from>
      <xdr:col>0</xdr:col>
      <xdr:colOff>0</xdr:colOff>
      <xdr:row>34</xdr:row>
      <xdr:rowOff>131762</xdr:rowOff>
    </xdr:from>
    <xdr:to>
      <xdr:col>4</xdr:col>
      <xdr:colOff>0</xdr:colOff>
      <xdr:row>42</xdr:row>
      <xdr:rowOff>133350</xdr:rowOff>
    </xdr:to>
    <xdr:pic>
      <xdr:nvPicPr>
        <xdr:cNvPr id="13" name="Picture 4"/>
        <xdr:cNvPicPr>
          <a:picLocks noChangeAspect="1"/>
        </xdr:cNvPicPr>
      </xdr:nvPicPr>
      <xdr:blipFill rotWithShape="1">
        <a:blip xmlns:r="http://schemas.openxmlformats.org/officeDocument/2006/relationships" r:embed="rId1"/>
        <a:srcRect l="57308" t="20199" r="17557" b="56530"/>
        <a:stretch/>
      </xdr:blipFill>
      <xdr:spPr>
        <a:xfrm>
          <a:off x="0" y="13952537"/>
          <a:ext cx="2590800" cy="1525588"/>
        </a:xfrm>
        <a:prstGeom prst="rect">
          <a:avLst/>
        </a:prstGeom>
        <a:ln>
          <a:solidFill>
            <a:schemeClr val="tx1"/>
          </a:solidFill>
        </a:ln>
      </xdr:spPr>
    </xdr:pic>
    <xdr:clientData/>
  </xdr:twoCellAnchor>
  <xdr:twoCellAnchor editAs="oneCell">
    <xdr:from>
      <xdr:col>1</xdr:col>
      <xdr:colOff>1085850</xdr:colOff>
      <xdr:row>46</xdr:row>
      <xdr:rowOff>19050</xdr:rowOff>
    </xdr:from>
    <xdr:to>
      <xdr:col>6</xdr:col>
      <xdr:colOff>333375</xdr:colOff>
      <xdr:row>54</xdr:row>
      <xdr:rowOff>161925</xdr:rowOff>
    </xdr:to>
    <xdr:pic>
      <xdr:nvPicPr>
        <xdr:cNvPr id="16" name="Attēls 15"/>
        <xdr:cNvPicPr>
          <a:picLocks noChangeAspect="1"/>
        </xdr:cNvPicPr>
      </xdr:nvPicPr>
      <xdr:blipFill rotWithShape="1">
        <a:blip xmlns:r="http://schemas.openxmlformats.org/officeDocument/2006/relationships" r:embed="rId2"/>
        <a:srcRect l="58937" t="30307" r="8234" b="35421"/>
        <a:stretch/>
      </xdr:blipFill>
      <xdr:spPr>
        <a:xfrm>
          <a:off x="1428750" y="16125825"/>
          <a:ext cx="2838450" cy="1666875"/>
        </a:xfrm>
        <a:prstGeom prst="rect">
          <a:avLst/>
        </a:prstGeom>
        <a:ln>
          <a:solidFill>
            <a:schemeClr val="tx1"/>
          </a:solidFill>
        </a:ln>
      </xdr:spPr>
    </xdr:pic>
    <xdr:clientData/>
  </xdr:twoCellAnchor>
  <xdr:twoCellAnchor editAs="oneCell">
    <xdr:from>
      <xdr:col>6</xdr:col>
      <xdr:colOff>342900</xdr:colOff>
      <xdr:row>18</xdr:row>
      <xdr:rowOff>161925</xdr:rowOff>
    </xdr:from>
    <xdr:to>
      <xdr:col>11</xdr:col>
      <xdr:colOff>790575</xdr:colOff>
      <xdr:row>54</xdr:row>
      <xdr:rowOff>171450</xdr:rowOff>
    </xdr:to>
    <xdr:pic>
      <xdr:nvPicPr>
        <xdr:cNvPr id="17" name="Attēls 16"/>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660" t="3896" r="6458" b="2727"/>
        <a:stretch/>
      </xdr:blipFill>
      <xdr:spPr>
        <a:xfrm>
          <a:off x="4276725" y="10953750"/>
          <a:ext cx="4743450" cy="6848475"/>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A3" sqref="A3:L3"/>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9.42578125" customWidth="1"/>
    <col min="7" max="7" width="11.28515625" customWidth="1"/>
    <col min="8" max="8" width="10.5703125" customWidth="1"/>
    <col min="9" max="9" width="26.7109375" customWidth="1"/>
    <col min="10" max="10" width="8.28515625" customWidth="1"/>
    <col min="11" max="11" width="7.5703125" customWidth="1"/>
    <col min="12" max="12" width="22.28515625" customWidth="1"/>
    <col min="13" max="13" width="12.85546875" bestFit="1" customWidth="1"/>
    <col min="14" max="14" width="12.5703125" bestFit="1" customWidth="1"/>
  </cols>
  <sheetData>
    <row r="1" spans="1:14" ht="21.75" customHeight="1" x14ac:dyDescent="0.25">
      <c r="A1" s="1"/>
      <c r="B1" s="1"/>
      <c r="C1" s="1"/>
      <c r="D1" s="1"/>
      <c r="E1" s="1"/>
      <c r="F1" s="1"/>
      <c r="G1" s="1"/>
      <c r="H1" s="1"/>
      <c r="J1" s="1"/>
      <c r="K1" s="1"/>
      <c r="L1" s="21" t="s">
        <v>52</v>
      </c>
    </row>
    <row r="2" spans="1:14" ht="56.25" customHeight="1" x14ac:dyDescent="0.25">
      <c r="A2" s="34" t="s">
        <v>54</v>
      </c>
      <c r="B2" s="34"/>
      <c r="C2" s="34"/>
      <c r="D2" s="34"/>
      <c r="E2" s="34"/>
      <c r="F2" s="34"/>
      <c r="G2" s="34"/>
      <c r="H2" s="34"/>
      <c r="I2" s="34"/>
      <c r="J2" s="1"/>
      <c r="K2" s="25" t="s">
        <v>40</v>
      </c>
      <c r="L2" s="25"/>
      <c r="N2" s="2"/>
    </row>
    <row r="3" spans="1:14" ht="31.5" customHeight="1" x14ac:dyDescent="0.25">
      <c r="A3" s="23" t="s">
        <v>53</v>
      </c>
      <c r="B3" s="24"/>
      <c r="C3" s="24"/>
      <c r="D3" s="24"/>
      <c r="E3" s="24"/>
      <c r="F3" s="24"/>
      <c r="G3" s="24"/>
      <c r="H3" s="24"/>
      <c r="I3" s="24"/>
      <c r="J3" s="24"/>
      <c r="K3" s="24"/>
      <c r="L3" s="24"/>
      <c r="N3" s="2"/>
    </row>
    <row r="4" spans="1:14" ht="15.75" x14ac:dyDescent="0.25">
      <c r="A4" s="3"/>
      <c r="N4" s="2"/>
    </row>
    <row r="5" spans="1:14" ht="20.25" customHeight="1" x14ac:dyDescent="0.25">
      <c r="A5" s="22" t="s">
        <v>3</v>
      </c>
      <c r="B5" s="22" t="s">
        <v>4</v>
      </c>
      <c r="C5" s="35" t="s">
        <v>5</v>
      </c>
      <c r="D5" s="35" t="s">
        <v>6</v>
      </c>
      <c r="E5" s="22" t="s">
        <v>7</v>
      </c>
      <c r="F5" s="22" t="s">
        <v>8</v>
      </c>
      <c r="G5" s="22"/>
      <c r="H5" s="22"/>
      <c r="I5" s="22" t="s">
        <v>9</v>
      </c>
      <c r="J5" s="22" t="s">
        <v>10</v>
      </c>
      <c r="K5" s="22"/>
      <c r="L5" s="22" t="s">
        <v>11</v>
      </c>
    </row>
    <row r="6" spans="1:14" ht="49.5" customHeight="1" x14ac:dyDescent="0.25">
      <c r="A6" s="22"/>
      <c r="B6" s="22"/>
      <c r="C6" s="35"/>
      <c r="D6" s="35"/>
      <c r="E6" s="22"/>
      <c r="F6" s="4" t="s">
        <v>12</v>
      </c>
      <c r="G6" s="5" t="s">
        <v>13</v>
      </c>
      <c r="H6" s="4" t="s">
        <v>14</v>
      </c>
      <c r="I6" s="22"/>
      <c r="J6" s="4" t="s">
        <v>15</v>
      </c>
      <c r="K6" s="4" t="s">
        <v>16</v>
      </c>
      <c r="L6" s="22"/>
    </row>
    <row r="7" spans="1:14" x14ac:dyDescent="0.25">
      <c r="A7" s="33" t="s">
        <v>25</v>
      </c>
      <c r="B7" s="33"/>
      <c r="C7" s="33"/>
      <c r="D7" s="33"/>
      <c r="E7" s="33"/>
      <c r="F7" s="33"/>
      <c r="G7" s="33"/>
      <c r="H7" s="33"/>
      <c r="I7" s="33"/>
      <c r="J7" s="33"/>
      <c r="K7" s="33"/>
      <c r="L7" s="33"/>
    </row>
    <row r="8" spans="1:14" ht="96.75" customHeight="1" x14ac:dyDescent="0.25">
      <c r="A8" s="26" t="s">
        <v>47</v>
      </c>
      <c r="B8" s="26"/>
      <c r="C8" s="26"/>
      <c r="D8" s="26"/>
      <c r="E8" s="26"/>
      <c r="F8" s="26"/>
      <c r="G8" s="26"/>
      <c r="H8" s="26"/>
      <c r="I8" s="26"/>
      <c r="J8" s="26"/>
      <c r="K8" s="26"/>
      <c r="L8" s="26"/>
    </row>
    <row r="9" spans="1:14" ht="118.5" customHeight="1" x14ac:dyDescent="0.25">
      <c r="A9" s="27" t="s">
        <v>50</v>
      </c>
      <c r="B9" s="28"/>
      <c r="C9" s="28"/>
      <c r="D9" s="28"/>
      <c r="E9" s="28"/>
      <c r="F9" s="28"/>
      <c r="G9" s="28"/>
      <c r="H9" s="28"/>
      <c r="I9" s="28"/>
      <c r="J9" s="28"/>
      <c r="K9" s="28"/>
      <c r="L9" s="29"/>
    </row>
    <row r="10" spans="1:14" ht="146.25" x14ac:dyDescent="0.25">
      <c r="A10" s="6">
        <v>1</v>
      </c>
      <c r="B10" s="6" t="s">
        <v>26</v>
      </c>
      <c r="C10" s="7" t="s">
        <v>27</v>
      </c>
      <c r="D10" s="7" t="s">
        <v>17</v>
      </c>
      <c r="E10" s="12">
        <f>E11+E12+E13+E14+E15+E16+E17</f>
        <v>2761527.2199999997</v>
      </c>
      <c r="F10" s="13">
        <f>E10-G10-H10</f>
        <v>827315.5644639997</v>
      </c>
      <c r="G10" s="14">
        <f>1740158.53</f>
        <v>1740158.53</v>
      </c>
      <c r="H10" s="12">
        <f>H11+H12+H13+H14+H15+H16+H17</f>
        <v>194053.12553600001</v>
      </c>
      <c r="I10" s="6" t="s">
        <v>51</v>
      </c>
      <c r="J10" s="6" t="s">
        <v>21</v>
      </c>
      <c r="K10" s="6" t="s">
        <v>2</v>
      </c>
      <c r="L10" s="30" t="s">
        <v>48</v>
      </c>
      <c r="M10" s="8"/>
      <c r="N10" s="8"/>
    </row>
    <row r="11" spans="1:14" ht="45" x14ac:dyDescent="0.25">
      <c r="A11" s="15" t="s">
        <v>19</v>
      </c>
      <c r="B11" s="6" t="s">
        <v>28</v>
      </c>
      <c r="C11" s="7"/>
      <c r="D11" s="7"/>
      <c r="E11" s="12">
        <v>74570.37</v>
      </c>
      <c r="F11" s="17"/>
      <c r="G11" s="18">
        <f>E11*73.37%</f>
        <v>54712.280468999998</v>
      </c>
      <c r="H11" s="20">
        <f>E11*8.33%</f>
        <v>6211.7118209999999</v>
      </c>
      <c r="I11" s="7" t="s">
        <v>29</v>
      </c>
      <c r="J11" s="6" t="s">
        <v>21</v>
      </c>
      <c r="K11" s="6" t="s">
        <v>18</v>
      </c>
      <c r="L11" s="31"/>
    </row>
    <row r="12" spans="1:14" ht="33.75" x14ac:dyDescent="0.25">
      <c r="A12" s="6" t="s">
        <v>20</v>
      </c>
      <c r="B12" s="6" t="s">
        <v>30</v>
      </c>
      <c r="C12" s="7"/>
      <c r="D12" s="7"/>
      <c r="E12" s="12">
        <v>1889897.03</v>
      </c>
      <c r="F12" s="17"/>
      <c r="G12" s="18">
        <f>(E12-18493.3)*54.65%</f>
        <v>1022722.1384449999</v>
      </c>
      <c r="H12" s="20">
        <f>(E12-18493.3)*8.33%</f>
        <v>155887.93070900001</v>
      </c>
      <c r="I12" s="6" t="s">
        <v>31</v>
      </c>
      <c r="J12" s="6" t="s">
        <v>18</v>
      </c>
      <c r="K12" s="6" t="s">
        <v>1</v>
      </c>
      <c r="L12" s="31"/>
    </row>
    <row r="13" spans="1:14" ht="22.5" x14ac:dyDescent="0.25">
      <c r="A13" s="6" t="s">
        <v>22</v>
      </c>
      <c r="B13" s="6" t="s">
        <v>32</v>
      </c>
      <c r="C13" s="7"/>
      <c r="D13" s="7"/>
      <c r="E13" s="12">
        <v>20859.82</v>
      </c>
      <c r="F13" s="17"/>
      <c r="G13" s="18">
        <f>E13*54.65%</f>
        <v>11399.89163</v>
      </c>
      <c r="H13" s="20">
        <f>E13*8.33%</f>
        <v>1737.623006</v>
      </c>
      <c r="I13" s="6" t="s">
        <v>33</v>
      </c>
      <c r="J13" s="6" t="s">
        <v>18</v>
      </c>
      <c r="K13" s="6" t="s">
        <v>0</v>
      </c>
      <c r="L13" s="31"/>
    </row>
    <row r="14" spans="1:14" ht="33.75" x14ac:dyDescent="0.25">
      <c r="A14" s="6" t="s">
        <v>23</v>
      </c>
      <c r="B14" s="6" t="s">
        <v>34</v>
      </c>
      <c r="C14" s="6"/>
      <c r="D14" s="6"/>
      <c r="E14" s="12">
        <f>7260+16940</f>
        <v>24200</v>
      </c>
      <c r="F14" s="17"/>
      <c r="G14" s="18">
        <f>E14*54.65%</f>
        <v>13225.3</v>
      </c>
      <c r="H14" s="20">
        <f>E14*8.33%</f>
        <v>2015.86</v>
      </c>
      <c r="I14" s="6" t="s">
        <v>35</v>
      </c>
      <c r="J14" s="6" t="s">
        <v>0</v>
      </c>
      <c r="K14" s="6" t="s">
        <v>1</v>
      </c>
      <c r="L14" s="31"/>
      <c r="N14" s="8"/>
    </row>
    <row r="15" spans="1:14" ht="56.25" x14ac:dyDescent="0.25">
      <c r="A15" s="6" t="s">
        <v>44</v>
      </c>
      <c r="B15" s="6" t="s">
        <v>42</v>
      </c>
      <c r="C15" s="6"/>
      <c r="D15" s="6"/>
      <c r="E15" s="12">
        <v>15000</v>
      </c>
      <c r="F15" s="17"/>
      <c r="G15" s="18">
        <f>E15*85%</f>
        <v>12750</v>
      </c>
      <c r="H15" s="20">
        <f>E15*3.75%</f>
        <v>562.5</v>
      </c>
      <c r="I15" s="6" t="s">
        <v>43</v>
      </c>
      <c r="J15" s="6" t="s">
        <v>0</v>
      </c>
      <c r="K15" s="6" t="s">
        <v>1</v>
      </c>
      <c r="L15" s="31"/>
      <c r="M15" s="19"/>
      <c r="N15" s="8"/>
    </row>
    <row r="16" spans="1:14" ht="33.75" x14ac:dyDescent="0.25">
      <c r="A16" s="6" t="s">
        <v>45</v>
      </c>
      <c r="B16" s="6" t="s">
        <v>41</v>
      </c>
      <c r="C16" s="7"/>
      <c r="D16" s="7"/>
      <c r="E16" s="12">
        <v>720000</v>
      </c>
      <c r="F16" s="17"/>
      <c r="G16" s="18">
        <f>E16*85%</f>
        <v>612000</v>
      </c>
      <c r="H16" s="20">
        <f t="shared" ref="H16:H17" si="0">E16*3.75%</f>
        <v>27000</v>
      </c>
      <c r="I16" s="6" t="s">
        <v>49</v>
      </c>
      <c r="J16" s="6" t="s">
        <v>1</v>
      </c>
      <c r="K16" s="6" t="s">
        <v>2</v>
      </c>
      <c r="L16" s="31"/>
    </row>
    <row r="17" spans="1:12" ht="33.75" x14ac:dyDescent="0.25">
      <c r="A17" s="6" t="s">
        <v>46</v>
      </c>
      <c r="B17" s="6" t="s">
        <v>36</v>
      </c>
      <c r="C17" s="6"/>
      <c r="D17" s="6"/>
      <c r="E17" s="12">
        <v>17000</v>
      </c>
      <c r="F17" s="17"/>
      <c r="G17" s="18">
        <f>E17*85%</f>
        <v>14450</v>
      </c>
      <c r="H17" s="20">
        <f t="shared" si="0"/>
        <v>637.5</v>
      </c>
      <c r="I17" s="6" t="s">
        <v>37</v>
      </c>
      <c r="J17" s="6" t="s">
        <v>1</v>
      </c>
      <c r="K17" s="6" t="s">
        <v>2</v>
      </c>
      <c r="L17" s="32"/>
    </row>
    <row r="18" spans="1:12" x14ac:dyDescent="0.25">
      <c r="B18" s="10" t="s">
        <v>24</v>
      </c>
    </row>
    <row r="19" spans="1:12" ht="14.25" customHeight="1" x14ac:dyDescent="0.25">
      <c r="A19" s="11" t="s">
        <v>38</v>
      </c>
      <c r="B19" s="10"/>
      <c r="C19" s="9"/>
      <c r="D19" s="9"/>
      <c r="E19" s="11"/>
      <c r="I19" s="16" t="s">
        <v>39</v>
      </c>
      <c r="K19" s="9"/>
    </row>
    <row r="32" spans="1:12" ht="14.25" customHeight="1" x14ac:dyDescent="0.25"/>
  </sheetData>
  <mergeCells count="16">
    <mergeCell ref="A9:L9"/>
    <mergeCell ref="L10:L17"/>
    <mergeCell ref="A7:L7"/>
    <mergeCell ref="J5:K5"/>
    <mergeCell ref="L5:L6"/>
    <mergeCell ref="A5:A6"/>
    <mergeCell ref="B5:B6"/>
    <mergeCell ref="C5:C6"/>
    <mergeCell ref="D5:D6"/>
    <mergeCell ref="E5:E6"/>
    <mergeCell ref="F5:H5"/>
    <mergeCell ref="A3:L3"/>
    <mergeCell ref="I5:I6"/>
    <mergeCell ref="K2:L2"/>
    <mergeCell ref="A8:L8"/>
    <mergeCell ref="A2:I2"/>
  </mergeCells>
  <pageMargins left="0.7" right="0.7" top="0.75" bottom="0.75" header="0.3" footer="0.3"/>
  <pageSetup paperSize="9" scale="9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Sadaļa SAM 5.6.2.</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2021-02-01T09:52:28Z</cp:lastPrinted>
  <dcterms:created xsi:type="dcterms:W3CDTF">2018-01-25T09:17:18Z</dcterms:created>
  <dcterms:modified xsi:type="dcterms:W3CDTF">2021-02-01T09:52:32Z</dcterms:modified>
</cp:coreProperties>
</file>