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0\30.04.2020\"/>
    </mc:Choice>
  </mc:AlternateContent>
  <bookViews>
    <workbookView xWindow="0" yWindow="0" windowWidth="28800" windowHeight="11835"/>
  </bookViews>
  <sheets>
    <sheet name="SAM 5.6.2." sheetId="3" r:id="rId1"/>
  </sheets>
  <calcPr calcId="152511"/>
</workbook>
</file>

<file path=xl/calcChain.xml><?xml version="1.0" encoding="utf-8"?>
<calcChain xmlns="http://schemas.openxmlformats.org/spreadsheetml/2006/main">
  <c r="E63" i="3" l="1"/>
  <c r="G63" i="3"/>
  <c r="M4" i="3" l="1"/>
  <c r="E39" i="3" l="1"/>
  <c r="F39" i="3" s="1"/>
  <c r="E12" i="3" l="1"/>
  <c r="F12" i="3" s="1"/>
  <c r="I4" i="3" l="1"/>
  <c r="F63" i="3" l="1"/>
  <c r="E24" i="3" l="1"/>
  <c r="F24" i="3" s="1"/>
  <c r="H4" i="3"/>
  <c r="G4" i="3" l="1"/>
  <c r="F4" i="3" l="1"/>
  <c r="K4" i="3"/>
  <c r="E4" i="3"/>
</calcChain>
</file>

<file path=xl/sharedStrings.xml><?xml version="1.0" encoding="utf-8"?>
<sst xmlns="http://schemas.openxmlformats.org/spreadsheetml/2006/main" count="160" uniqueCount="113">
  <si>
    <t>Projekta nosaukums</t>
  </si>
  <si>
    <t>2017.</t>
  </si>
  <si>
    <t>2016.</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</si>
  <si>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</si>
  <si>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</si>
  <si>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</si>
  <si>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</si>
  <si>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</si>
  <si>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</si>
  <si>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</si>
  <si>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</si>
  <si>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</si>
  <si>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</si>
  <si>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</si>
  <si>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</si>
  <si>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Projekta uzsākšanas datums</t>
  </si>
  <si>
    <t>Projekta realizācijas ilgums</t>
  </si>
  <si>
    <t>Integrētās teritoriju investīcijas</t>
  </si>
  <si>
    <t>1.</t>
  </si>
  <si>
    <t>N/a</t>
  </si>
  <si>
    <t>2018.</t>
  </si>
  <si>
    <t>1.1.</t>
  </si>
  <si>
    <t>Būvprojekta izstrāde</t>
  </si>
  <si>
    <t>1.2.</t>
  </si>
  <si>
    <t>1.3.</t>
  </si>
  <si>
    <t>Būvuzraudzība, autoruzraudzība</t>
  </si>
  <si>
    <t>Nodrošināta būvdarbu autoruzraudzība un būvuzraudzība.</t>
  </si>
  <si>
    <t>Teritorijas karte</t>
  </si>
  <si>
    <t>2.</t>
  </si>
  <si>
    <t>2.1.</t>
  </si>
  <si>
    <t>2.2.</t>
  </si>
  <si>
    <t>2.3.</t>
  </si>
  <si>
    <t>3.</t>
  </si>
  <si>
    <t>3.1.</t>
  </si>
  <si>
    <t>3.2.</t>
  </si>
  <si>
    <t>3.3.</t>
  </si>
  <si>
    <t>4.</t>
  </si>
  <si>
    <t>4.1.</t>
  </si>
  <si>
    <t>4.2.</t>
  </si>
  <si>
    <t>Veikta ceļa rekonstrukcijas būvprojekta izstrāde.</t>
  </si>
  <si>
    <t>4.3.</t>
  </si>
  <si>
    <t>Plānotās investīcijas stratēģiskā atbalsta mērķa 5.6.2.ietvaros</t>
  </si>
  <si>
    <t xml:space="preserve">5.6.2.SAM </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</si>
  <si>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ZA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</si>
  <si>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ir daļa Meliorācijas un Meža ielas iekļautās teritorijas, kas Padomju gados izmantota kā kaļķa novietne. Teritorija ir pašvaldības īpašums; pietiekami plaša un viegli pieejama, lai tajā attīstītu infrastruktūru ražošanas vajadzībām. 
Bijušās kaļķa novietnes tuvumā koncentrējušies vairāki kokapstrādes uzņēmumi. Vietējais uzņēmums ir izrādījis interesi un gatavību šajā teritorijā attīstīt kokapstrādes uzņēmumu. 
Par labiekārtotās teritorijas izmantošanu tiks rīkota publiska nomas tiesību izsole.
</t>
    </r>
  </si>
  <si>
    <t>Degradētās teritorijas robežas</t>
  </si>
  <si>
    <t>Izbūvējamais angārs un cietā seguma laukumi</t>
  </si>
  <si>
    <t>Sakārtotās teritorijas robežas</t>
  </si>
  <si>
    <r>
      <t>Prioritārā projekta ideja:</t>
    </r>
    <r>
      <rPr>
        <sz val="8"/>
        <color indexed="8"/>
        <rFont val="Arial"/>
        <family val="2"/>
        <charset val="186"/>
      </rPr>
      <t xml:space="preserve"> </t>
    </r>
    <r>
      <rPr>
        <b/>
        <sz val="10"/>
        <color indexed="8"/>
        <rFont val="Arial"/>
        <family val="2"/>
        <charset val="186"/>
      </rPr>
      <t>Degradētās teritorijas revitalizācija Limbažu pagastā, uzlabojot pieejamību</t>
    </r>
  </si>
  <si>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Teritorijā no valsts autoceļu P11 iegriežas pašvaldības autoceļš Amatnieki – Beverīnas, kas ir sliktas kvalitātes un apgrūtina kravu pārvadājumus. Tā beigās atrodas ugunsdzēsības tvertne, kura kādreiz kalpojusi minētās degradētās teritorijas ugunsdrošības nodrošināšanai. Šobrīd tvertne ir bojāta un nenodrošina ūdens uzglabāšanu.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</si>
  <si>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ceļa rekonstrukcijas būvprojekta izstrādi.
Ceļš Amatnieki – Beverīnas nodrošina piekļuvi vairākiem teritorijā esošajiem komersantiem. Tā kā tam ir zema nestspēja un slikta virskārtas kvalitāte, komersantu attīstība tiek kavēta – tiek radīti bojājumi teritorijā esošo komersantu, to piegādātāju un klientu transportlīdzekļiem. Nepieciešams veikt ceļa pamatnes nostiprināšanu un virskārtas rekonstrukciju.
Projekta īstenošanas laikā atbilstoši būvniecību regulējošai likumdošanai nepieciešams nodrošināt būvdarbu būvuzraudzību un autoruzraudzību.
</t>
    </r>
  </si>
  <si>
    <t>Degradētās teritorijas revitalizācija Limbažu pagastā, uzlabojot pieejamību</t>
  </si>
  <si>
    <t>Ceļa Amatnieki - Beverīnas rekonstrukcija</t>
  </si>
  <si>
    <t>Veikta 310m ceļa rekonstrukcija</t>
  </si>
  <si>
    <r>
      <t>Prioritārā projekta ideja:</t>
    </r>
    <r>
      <rPr>
        <sz val="8"/>
        <color indexed="8"/>
        <rFont val="Arial"/>
        <family val="2"/>
        <charset val="186"/>
      </rPr>
      <t xml:space="preserve"> </t>
    </r>
    <r>
      <rPr>
        <b/>
        <sz val="10"/>
        <color indexed="8"/>
        <rFont val="Arial"/>
        <family val="2"/>
        <charset val="186"/>
      </rPr>
      <t>Limbažu pilsētas A daļas degradēto teritoriju revitalizēšana, uzlabojot pieejamību</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</si>
  <si>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uz A no jaunizbūvētās Dzelzceļa ielas, kur savulaik bijusi aktīva ražošanas un saimnieciskās darbības zona Padomju gados - bijusī Lauktehnikas teritorija un dažādas tā laika iestāžu ēkas. Ilgus gadus teritorija ir bijusi gandrīz pamesta, tajā veikti minimāli ieguldījumi ražošanas infrastruktūras saglabāšanai un attīstībai. Šobrīd teritorijā darbību uzsākuši vairāki kokapstrādes uzņēmumi, auto servisi, plastmasas izstrādājumu ražošanas, ceļu būves uzņēmums u.c.
Esošo un jaunu ražosānas uzņēmumu attīstībai nozīmigi ir sakārtot teritorijā esošo galveno ielu segumu.
</t>
    </r>
  </si>
  <si>
    <r>
      <t xml:space="preserve">Atbildīgais par projekta īstenošanu - Attīstības nodaļa. Uzsāktas pārrunas ar </t>
    </r>
    <r>
      <rPr>
        <u/>
        <sz val="8"/>
        <color indexed="8"/>
        <rFont val="Arial"/>
        <family val="2"/>
        <charset val="186"/>
      </rPr>
      <t>vietējiem komersantiem</t>
    </r>
    <r>
      <rPr>
        <sz val="8"/>
        <color indexed="8"/>
        <rFont val="Arial"/>
        <family val="2"/>
        <charset val="186"/>
      </rPr>
      <t xml:space="preserve"> par apliecinājuma parakstīšanu par ieinteresētību projekta īstenošanā, plānotajām nefinanšu investīcijām un jaunu darba vietu radīšanu.</t>
    </r>
  </si>
  <si>
    <t>Būvprojektu izstrāde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</si>
  <si>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</si>
  <si>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t>
    </r>
  </si>
  <si>
    <t>Degradētās teritorijas revitalizācija Limbažu pilsētas A daļā, izbūvējot ražošanas telpas</t>
  </si>
  <si>
    <t>4, 5</t>
  </si>
  <si>
    <t>Pielikums Nr. 2</t>
  </si>
  <si>
    <t>Apstiprināts ar 29.12.2016. Limbažu novada domes lēmumu (protokols Nr.24, 15.§)</t>
  </si>
  <si>
    <t>2019.</t>
  </si>
  <si>
    <t>Veikta ražošanas angāra un cietā seguma laukumu izbūves būvprojekta izstrāde un tā ekspertīze.</t>
  </si>
  <si>
    <r>
      <rPr>
        <u/>
        <sz val="8"/>
        <color indexed="8"/>
        <rFont val="Arial"/>
        <family val="2"/>
        <charset val="186"/>
      </rPr>
      <t xml:space="preserve">Projekta aktivitāšu pamatojums: </t>
    </r>
    <r>
      <rPr>
        <sz val="8"/>
        <color indexed="8"/>
        <rFont val="Arial"/>
        <family val="2"/>
        <charset val="186"/>
      </rPr>
      <t xml:space="preserve">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cietā seguma laukumu un ražošanas angāra izbūves būvprojekta izstrādi.
Teritorijā, kurā plānots izbūvēt ražošanas telpas, kādreiz atradusies kaļķa novietne, zemes virsma ir nelīdzena. Lai nodrošinātu piekļuvi ražošanas telpām un apkārtējās teritorijas pietiekamu nestspēju piegādātāju un klientu transportam, kā arī gatavās produkcijas uzglabāšanu, ap ražošanas telpām nepieciešams izbūvēt cietā seguma laukumus.
Tā kā Limbažu pilsētā trūkst ražošanas telpas kokapstrādes uzņēmumu attīstībai, plānots izbūvēt ražošanas angāru, kas būtu piemērots kokapstrādes jomas komersanta darbības nodrošināšanai.
Projekta īstenošanas laikā atbilstoši būvniecību regulējošai likumdošanai nepieciešams nodrošināt būvdarbu būvuzraudzību un autoruzraudzību. 
Par ražošanas telpu un labiekārtotās teritorijas izmantošanu tiks rīkota publiska nomas tiesību izsole.
</t>
    </r>
  </si>
  <si>
    <t>Degradētās teritorijas revitalizācija Limbažu pilsētas ZA daļā, izbūvējot ražošanas telpas</t>
  </si>
  <si>
    <t>Limbažu pilsētas A daļas degradēto teritoriju revitalizēšana, uzlabojot pieejamību</t>
  </si>
  <si>
    <t>Ražošanas angāra izbūve, t.sk. teritorijas labiekārtošana</t>
  </si>
  <si>
    <r>
      <t xml:space="preserve">Atbildīgais par projekta īstenošanu - Attīstības nodaļa. Saņemts </t>
    </r>
    <r>
      <rPr>
        <u/>
        <sz val="8"/>
        <color indexed="8"/>
        <rFont val="Arial"/>
        <family val="2"/>
        <charset val="186"/>
      </rPr>
      <t>SIA “Latvia Timber International”</t>
    </r>
    <r>
      <rPr>
        <sz val="8"/>
        <color indexed="8"/>
        <rFont val="Arial"/>
        <family val="2"/>
        <charset val="186"/>
      </rPr>
      <t xml:space="preserve"> (MVU)  apliecinājums par interesi un apņemšanās nodrošināt projekta iznākuma rādītājus.</t>
    </r>
  </si>
  <si>
    <r>
      <t>Revitalizēta rūpnieciskā teritorija 2,33 ha</t>
    </r>
    <r>
      <rPr>
        <sz val="8"/>
        <color indexed="8"/>
        <rFont val="Arial"/>
        <family val="2"/>
        <charset val="186"/>
      </rPr>
      <t xml:space="preserve"> platībā, radītas 5 jaunas darba vietas un piesaistītas komersantu investīcijas 200000 EUR apmērā.</t>
    </r>
  </si>
  <si>
    <r>
      <t>Atbildīgais par projekta īstenošanu - Attīstības nodaļa. Saņemts</t>
    </r>
    <r>
      <rPr>
        <u/>
        <sz val="8"/>
        <color theme="1"/>
        <rFont val="Arial"/>
        <family val="2"/>
        <charset val="186"/>
      </rPr>
      <t xml:space="preserve"> SIA "VIT BŪVE</t>
    </r>
    <r>
      <rPr>
        <sz val="8"/>
        <color theme="1"/>
        <rFont val="Arial"/>
        <family val="2"/>
        <charset val="186"/>
      </rPr>
      <t xml:space="preserve"> un SIA "</t>
    </r>
    <r>
      <rPr>
        <u/>
        <sz val="8"/>
        <color theme="1"/>
        <rFont val="Arial"/>
        <family val="2"/>
        <charset val="186"/>
      </rPr>
      <t>N.BOMJA MAIZNĪCA LIELEZERS</t>
    </r>
    <r>
      <rPr>
        <sz val="8"/>
        <color theme="1"/>
        <rFont val="Arial"/>
        <family val="2"/>
        <charset val="186"/>
      </rPr>
      <t>" apliecinājumI par interesi un iznākuma rādītāju nodrošināšanu.</t>
    </r>
  </si>
  <si>
    <t>2020.</t>
  </si>
  <si>
    <t xml:space="preserve">Būvuzraudzība  </t>
  </si>
  <si>
    <t>Autoruzraudzība</t>
  </si>
  <si>
    <t>1.4.</t>
  </si>
  <si>
    <t>Nodrošināta būvdarbu autoruzraudzība.</t>
  </si>
  <si>
    <t>Nodrošināta būvdarbu būvuzraudzība.</t>
  </si>
  <si>
    <t>Revitalizēta rūpnieciskā teritorija 0,38 ha platībā, radītas 23 jaunas darba vietas un piesaistītas komersanta investīcijas 937003,36 EUR apmērā.</t>
  </si>
  <si>
    <t>Veikta Mehanizācijas ielas pārbūves inženierizpēte un būvprojekta izstrāde.</t>
  </si>
  <si>
    <t>Valsts budžeta dotācija</t>
  </si>
  <si>
    <r>
      <t>Veikta 4320 m</t>
    </r>
    <r>
      <rPr>
        <vertAlign val="superscript"/>
        <sz val="8"/>
        <color indexed="8"/>
        <rFont val="Arial"/>
        <family val="2"/>
        <charset val="186"/>
      </rPr>
      <t>2</t>
    </r>
    <r>
      <rPr>
        <sz val="8"/>
        <color indexed="8"/>
        <rFont val="Arial"/>
        <family val="2"/>
        <charset val="186"/>
      </rPr>
      <t xml:space="preserve"> ražošanas angāra izbūve, t.sk. ap 6000m</t>
    </r>
    <r>
      <rPr>
        <vertAlign val="superscript"/>
        <sz val="8"/>
        <color indexed="8"/>
        <rFont val="Arial"/>
        <family val="2"/>
        <charset val="186"/>
      </rPr>
      <t>2</t>
    </r>
    <r>
      <rPr>
        <sz val="8"/>
        <color indexed="8"/>
        <rFont val="Arial"/>
        <family val="2"/>
        <charset val="186"/>
      </rPr>
      <t xml:space="preserve"> teritorijas labiekārtošana.</t>
    </r>
  </si>
  <si>
    <t xml:space="preserve">Mehanizācijas ielas, tajā skaitā krustojums ar Cēsu ielu, pārbūve </t>
  </si>
  <si>
    <t>4.4.</t>
  </si>
  <si>
    <t>Elektroietaišu ierīkošana</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</si>
  <si>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ielu rekonstrukcijas būvprojektu izstrādi.
Limbažu pilsētas A daļas degradētajās teritorijās komersantu attīstību kavē nekvalitatīvās, ar zemu nestspēju esošās ielas, kas rada piekļuves problēmas pašu komersantu, to piegādātāju un klientu transportlīdzekļiem.
Lai uzlabotu komersantu pieejamību, nepieciešams veikt šobrīd noslogotāko un zemākajā kvalitātē esošo Mehanizācijas ielas, pie kuras atrodas komersanti, pārbūvi, t.sk. nodrošinot tajās satiksmes drošību (atsevišķos posmos izbūvējot gājēju ietves un uzstādot ielu apgaismojumu). 
Lai nodrošinātu plānotā Mehanizācijas un Cēsu ielas krustojuma pārbūvi, nepieciešams iegādāties divas zemes vienības, uz kurām veicama izbūve.
Projekta īstenošanas laikā atbilstoši būvniecību regulējošai likumdošanai nepieciešams nodrošināt būvdarbu būvuzraudzību un autoruzraudzību.
</t>
    </r>
  </si>
  <si>
    <t>Veikta tehniskās shēmas izstrāde elektroietaišu izveidei, ražošanas teritorijas izveides būvprojekta izstrāde un tā ekspertīze.</t>
  </si>
  <si>
    <t>Veikta elektroietaišu ierīkošana (būvniecība) un pieslēguma izveide.</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</si>
  <si>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un tā ekspertīzi.
Tā kā Limbažu pilsētā trūkst ražošanas telpas kokapstrādes uzņēmumu attīstībai, plānots izbūvēt ražošanas angāru, kas būtu piemērota kokapstrādes jomas komersanta darbības nodrošināšanai.
Lai nodrošinātu piekļuvi ražošanas telpām, ap tām nepieciešams izbūvēt laukumus un iebrauktuvi no blakus esošās ielas.
Lai nodrošinātu ražošanas teritorijai atbilstošu elektroenerģijas pieslēgumu, nepieciešams veikt elektroietaišu ierīkošanu.
Projekta īstenošanas laikā atbilstoši būvniecību regulējošai likumdošanai nepieciešams nodrošināt būvdarbu būvuzraudzību un autoruzraudzību.
Par ražošanas telpu un labiekārtotās teritorijas izmantošanu tiks rīkota publiska nomas tiesību izsole.
</t>
    </r>
  </si>
  <si>
    <t>Kopējās S.A.M. ietvaros plānoto projektu ideju izmaksas:</t>
  </si>
  <si>
    <t>Veikta 1435,70 m2 ražošanas angāra izbūve, t.sk. teritorijas labiekārtošana.</t>
  </si>
  <si>
    <t>Zemes īpašuma iegāde ielas pārbūvei</t>
  </si>
  <si>
    <t>3.4.</t>
  </si>
  <si>
    <r>
      <t>Revitalizēta rūpnieciskā teritorija 9,23 ha</t>
    </r>
    <r>
      <rPr>
        <sz val="8"/>
        <color indexed="8"/>
        <rFont val="Arial"/>
        <family val="2"/>
        <charset val="186"/>
      </rPr>
      <t xml:space="preserve"> platībā, radītas 40 jaunas darba vietas un piesaistītas komersantu investīcijas 1508678 EUR apmērā.</t>
    </r>
  </si>
  <si>
    <t xml:space="preserve">Veikta ap 1000 m ielas  pārbūve. </t>
  </si>
  <si>
    <t>Veikta 2 nepieciešamo zemes vienību iegāde.</t>
  </si>
  <si>
    <t>2021.</t>
  </si>
  <si>
    <t>Ražošanas ēkas būvniecības dokumentācijas izstrāde</t>
  </si>
  <si>
    <t>Ražošanas ēkas izbūve, t.sk. teritorijas labiekārtošana</t>
  </si>
  <si>
    <t>Ražošanas ēkas būvdarbu būvuzraudzība, autoruzraudzība</t>
  </si>
  <si>
    <t>Ielas pārbūves būvuzraudzība un autoruzraudzība</t>
  </si>
  <si>
    <t>4.5.</t>
  </si>
  <si>
    <t>4.6.</t>
  </si>
  <si>
    <r>
      <t>Veikta aptuveni 1,32 ha</t>
    </r>
    <r>
      <rPr>
        <sz val="8"/>
        <color indexed="8"/>
        <rFont val="Arial"/>
        <family val="2"/>
        <charset val="186"/>
      </rPr>
      <t xml:space="preserve"> teritorijas labiekārtošana, radīta 51 jauna darba vieta un piesaistītas komersantu investīcijas EUR 2 047 159 apmērā.</t>
    </r>
  </si>
  <si>
    <t>Nodrošināta ēkas būvdarbu autoruzraudzība un būvuzraudzība.</t>
  </si>
  <si>
    <t>Nodrošināta ielas būvdarbu autoruzraudzība un būvuzraudzība.</t>
  </si>
  <si>
    <t>Veikta ielas ap 612 m pārbūve.</t>
  </si>
  <si>
    <t>Ražošanas ēka</t>
  </si>
  <si>
    <t>Mazā Noliktavu iela</t>
  </si>
  <si>
    <t>Mazās Noliktavu ielas pārbūve</t>
  </si>
  <si>
    <r>
      <t xml:space="preserve">Atbildīgais par projekta īstenošanu - Attīstības nodaļa. Saņemts </t>
    </r>
    <r>
      <rPr>
        <u/>
        <sz val="8"/>
        <color theme="1"/>
        <rFont val="Arial"/>
        <family val="2"/>
        <charset val="186"/>
      </rPr>
      <t>SIA "AirGOL"</t>
    </r>
    <r>
      <rPr>
        <sz val="8"/>
        <color theme="1"/>
        <rFont val="Arial"/>
        <family val="2"/>
        <charset val="186"/>
      </rPr>
      <t xml:space="preserve"> apliecinājums par interesi un apņemšanos nodrošināt sasniedzamos projekta iznākuma rādītājus ražošanas ēkas būvniecībai.
Tiek veiktas pārrunas ar vietējiem komersantiem par apliecinājuma parakstīšanu par ieinteresētību projekta īstenošanā, plānotajām nefinanšu investīcijām un jaunu darba vietu radīšanu ielas pārbūvei.</t>
    </r>
  </si>
  <si>
    <r>
      <rPr>
        <i/>
        <sz val="11"/>
        <color theme="1"/>
        <rFont val="Times New Roman"/>
        <family val="1"/>
        <charset val="186"/>
      </rPr>
      <t>Aktualizēts ar Limbažu novada domes 30.04.2020. sēdes lēmumu (protokols Nr.11, 45.§)</t>
    </r>
    <r>
      <rPr>
        <sz val="10"/>
        <color theme="1"/>
        <rFont val="Times New Roman"/>
        <family val="1"/>
        <charset val="186"/>
      </rPr>
      <t xml:space="preserve">
Limbažu novada pašvaldības attīstības programmas 2017. – 2023.gadam rīcības un investīciju plāna 2020.-2022.gadam </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</si>
</sst>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sz val="12"/>
      <color theme="1"/>
      <name val="Times New Roman"/>
      <family val="1"/>
      <charset val="186"/>
    </font>
    <font>
      <i/>
      <sz val="8"/>
      <color rgb="FF000000"/>
      <name val="Arial"/>
      <family val="2"/>
      <charset val="186"/>
    </font>
    <font>
      <i/>
      <sz val="8"/>
      <color theme="1"/>
      <name val="Arial"/>
      <family val="2"/>
      <charset val="186"/>
    </font>
    <font>
      <vertAlign val="superscript"/>
      <sz val="8"/>
      <color indexed="8"/>
      <name val="Arial"/>
      <family val="2"/>
      <charset val="186"/>
    </font>
    <font>
      <u/>
      <sz val="8"/>
      <color theme="1"/>
      <name val="Arial"/>
      <family val="2"/>
      <charset val="186"/>
    </font>
    <font>
      <sz val="10"/>
      <color theme="1"/>
      <name val="Times New Roman"/>
      <family val="1"/>
      <charset val="186"/>
    </font>
    <font>
      <i/>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7">
    <xf numFmtId="0" fontId="0" fillId="0" borderId="0" xfId="0"/>
    <xf numFmtId="0" fontId="3" fillId="0" borderId="0" xfId="0" applyFont="1"/>
    <xf numFmtId="0" fontId="4" fillId="0" borderId="0" xfId="0" applyFont="1"/>
    <xf numFmtId="4" fontId="4" fillId="0" borderId="0" xfId="0" applyNumberFormat="1" applyFont="1"/>
    <xf numFmtId="0" fontId="4" fillId="0" borderId="0" xfId="0" applyFont="1" applyAlignment="1">
      <alignment horizontal="right"/>
    </xf>
    <xf numFmtId="0" fontId="2" fillId="0" borderId="0" xfId="0" applyFont="1"/>
    <xf numFmtId="0" fontId="6" fillId="0" borderId="2" xfId="0" applyFont="1" applyBorder="1" applyAlignment="1">
      <alignment horizontal="center" vertical="center" wrapText="1" readingOrder="1"/>
    </xf>
    <xf numFmtId="0" fontId="6" fillId="3" borderId="2" xfId="0" applyFont="1" applyFill="1" applyBorder="1" applyAlignment="1">
      <alignment horizontal="center" vertical="center" wrapText="1" readingOrder="1"/>
    </xf>
    <xf numFmtId="0" fontId="5" fillId="0" borderId="2" xfId="0" applyFont="1" applyBorder="1" applyAlignment="1">
      <alignment vertical="center" wrapText="1" readingOrder="1"/>
    </xf>
    <xf numFmtId="4" fontId="5" fillId="0" borderId="2" xfId="0" applyNumberFormat="1" applyFont="1" applyBorder="1" applyAlignment="1">
      <alignment horizontal="left" vertical="center" wrapText="1" readingOrder="1"/>
    </xf>
    <xf numFmtId="4" fontId="5" fillId="3" borderId="2" xfId="0" applyNumberFormat="1" applyFont="1" applyFill="1" applyBorder="1" applyAlignment="1">
      <alignment horizontal="left" vertical="center" wrapText="1" readingOrder="1"/>
    </xf>
    <xf numFmtId="0" fontId="5" fillId="0" borderId="2" xfId="0" applyFont="1" applyBorder="1" applyAlignment="1">
      <alignment horizontal="left" vertical="center" wrapText="1" readingOrder="1"/>
    </xf>
    <xf numFmtId="16" fontId="5" fillId="0" borderId="2" xfId="0" applyNumberFormat="1" applyFont="1" applyBorder="1" applyAlignment="1">
      <alignment vertical="center" wrapText="1" readingOrder="1"/>
    </xf>
    <xf numFmtId="0" fontId="5" fillId="0" borderId="0" xfId="0" applyFont="1" applyBorder="1" applyAlignment="1">
      <alignment vertical="center" wrapText="1" readingOrder="1"/>
    </xf>
    <xf numFmtId="0" fontId="7" fillId="0" borderId="0" xfId="0" applyFont="1" applyBorder="1" applyAlignment="1">
      <alignment vertical="top" wrapText="1" readingOrder="1"/>
    </xf>
    <xf numFmtId="0" fontId="5" fillId="0" borderId="0" xfId="0" applyFont="1" applyBorder="1" applyAlignment="1">
      <alignment horizontal="justify" vertical="center" wrapText="1" readingOrder="1"/>
    </xf>
    <xf numFmtId="4" fontId="5" fillId="2" borderId="2" xfId="0" applyNumberFormat="1" applyFont="1" applyFill="1" applyBorder="1" applyAlignment="1">
      <alignment horizontal="left" vertical="center" wrapText="1" readingOrder="1"/>
    </xf>
    <xf numFmtId="4" fontId="5" fillId="0" borderId="2" xfId="0" applyNumberFormat="1" applyFont="1" applyBorder="1" applyAlignment="1">
      <alignment horizontal="center" vertical="center" wrapText="1" readingOrder="1"/>
    </xf>
    <xf numFmtId="4" fontId="5" fillId="3" borderId="2" xfId="0" applyNumberFormat="1" applyFont="1" applyFill="1" applyBorder="1" applyAlignment="1">
      <alignment horizontal="center" vertical="center" wrapText="1" readingOrder="1"/>
    </xf>
    <xf numFmtId="0" fontId="5" fillId="0" borderId="2" xfId="0" applyFont="1" applyBorder="1" applyAlignment="1">
      <alignment horizontal="justify" vertical="center" wrapText="1" readingOrder="1"/>
    </xf>
    <xf numFmtId="4" fontId="0" fillId="0" borderId="0" xfId="0" applyNumberFormat="1"/>
    <xf numFmtId="0" fontId="11" fillId="0" borderId="0" xfId="0" applyFont="1" applyAlignment="1">
      <alignment horizontal="left" vertical="center" indent="15"/>
    </xf>
    <xf numFmtId="0" fontId="12" fillId="0" borderId="0" xfId="0" applyFont="1" applyBorder="1" applyAlignment="1">
      <alignment vertical="center" readingOrder="1"/>
    </xf>
    <xf numFmtId="0" fontId="13" fillId="0" borderId="0" xfId="0" applyFont="1"/>
    <xf numFmtId="0" fontId="5" fillId="0" borderId="0" xfId="0" applyFont="1" applyFill="1" applyBorder="1" applyAlignment="1">
      <alignment vertical="center" readingOrder="1"/>
    </xf>
    <xf numFmtId="0" fontId="0" fillId="0" borderId="0" xfId="0" applyAlignment="1">
      <alignment horizontal="left"/>
    </xf>
    <xf numFmtId="0" fontId="10" fillId="0" borderId="0" xfId="0" applyFont="1"/>
    <xf numFmtId="0" fontId="13" fillId="0" borderId="0" xfId="0" applyFont="1" applyAlignment="1">
      <alignment horizontal="left"/>
    </xf>
    <xf numFmtId="4" fontId="5" fillId="0" borderId="2" xfId="0" applyNumberFormat="1" applyFont="1" applyBorder="1" applyAlignment="1">
      <alignment vertical="center" wrapText="1" readingOrder="1"/>
    </xf>
    <xf numFmtId="0" fontId="12" fillId="0" borderId="0" xfId="0" applyFont="1" applyBorder="1" applyAlignment="1">
      <alignment horizontal="right" vertical="center" readingOrder="1"/>
    </xf>
    <xf numFmtId="0" fontId="0" fillId="0" borderId="0" xfId="0" applyAlignment="1">
      <alignment wrapText="1"/>
    </xf>
    <xf numFmtId="4" fontId="5" fillId="2" borderId="2" xfId="0" applyNumberFormat="1" applyFont="1" applyFill="1" applyBorder="1" applyAlignment="1">
      <alignment horizontal="center" vertical="center" wrapText="1" readingOrder="1"/>
    </xf>
    <xf numFmtId="0" fontId="10" fillId="0" borderId="2" xfId="0" applyFont="1" applyBorder="1" applyAlignment="1">
      <alignment vertical="center" wrapText="1" readingOrder="1"/>
    </xf>
    <xf numFmtId="4" fontId="5" fillId="0" borderId="0" xfId="0" applyNumberFormat="1" applyFont="1" applyBorder="1" applyAlignment="1">
      <alignment vertical="center" wrapText="1" readingOrder="1"/>
    </xf>
    <xf numFmtId="2" fontId="5" fillId="0" borderId="2" xfId="0" applyNumberFormat="1" applyFont="1" applyBorder="1" applyAlignment="1">
      <alignment horizontal="left" vertical="center" wrapText="1" readingOrder="1"/>
    </xf>
    <xf numFmtId="49" fontId="12" fillId="0" borderId="2" xfId="0" applyNumberFormat="1" applyFont="1" applyBorder="1" applyAlignment="1">
      <alignment horizontal="center" vertical="center" wrapText="1" readingOrder="1"/>
    </xf>
    <xf numFmtId="0" fontId="16" fillId="0" borderId="0" xfId="0" applyFont="1"/>
    <xf numFmtId="0" fontId="16" fillId="0" borderId="0" xfId="0" applyFont="1" applyAlignment="1">
      <alignment horizontal="right" vertical="top" wrapText="1"/>
    </xf>
    <xf numFmtId="0" fontId="10" fillId="0" borderId="1" xfId="0" applyFont="1" applyBorder="1" applyAlignment="1">
      <alignment horizontal="center" vertical="center" wrapText="1" readingOrder="1"/>
    </xf>
    <xf numFmtId="0" fontId="10" fillId="0" borderId="7" xfId="0" applyFont="1" applyBorder="1" applyAlignment="1">
      <alignment horizontal="center" vertical="center" wrapText="1" readingOrder="1"/>
    </xf>
    <xf numFmtId="0" fontId="10" fillId="0" borderId="3" xfId="0" applyFont="1" applyBorder="1" applyAlignment="1">
      <alignment horizontal="center" vertical="center" wrapText="1" readingOrder="1"/>
    </xf>
    <xf numFmtId="0" fontId="7" fillId="0" borderId="2" xfId="0" applyFont="1" applyBorder="1" applyAlignment="1">
      <alignment horizontal="justify" vertical="center" wrapText="1" readingOrder="1"/>
    </xf>
    <xf numFmtId="0" fontId="5" fillId="0" borderId="2"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5" fillId="0" borderId="2" xfId="0" applyFont="1" applyBorder="1" applyAlignment="1">
      <alignment horizontal="justify" vertical="center" wrapText="1" readingOrder="1"/>
    </xf>
    <xf numFmtId="0" fontId="16" fillId="0" borderId="0" xfId="0" applyFont="1" applyAlignment="1">
      <alignment horizontal="left" vertical="top" wrapText="1"/>
    </xf>
    <xf numFmtId="0" fontId="7" fillId="0" borderId="4" xfId="0" applyFont="1" applyBorder="1" applyAlignment="1">
      <alignment horizontal="justify" vertical="top" wrapText="1" readingOrder="1"/>
    </xf>
    <xf numFmtId="0" fontId="7" fillId="0" borderId="5" xfId="0" applyFont="1" applyBorder="1" applyAlignment="1">
      <alignment horizontal="justify" vertical="top" wrapText="1" readingOrder="1"/>
    </xf>
    <xf numFmtId="0" fontId="7" fillId="0" borderId="6" xfId="0" applyFont="1" applyBorder="1" applyAlignment="1">
      <alignment horizontal="justify" vertical="top" wrapText="1" readingOrder="1"/>
    </xf>
    <xf numFmtId="0" fontId="7" fillId="2" borderId="2" xfId="0" applyFont="1" applyFill="1" applyBorder="1" applyAlignment="1">
      <alignment horizontal="justify" vertical="center" wrapText="1" readingOrder="1"/>
    </xf>
    <xf numFmtId="0" fontId="12" fillId="0" borderId="0" xfId="0" applyFont="1" applyBorder="1" applyAlignment="1">
      <alignment horizontal="left" vertical="center" wrapText="1" readingOrder="1"/>
    </xf>
    <xf numFmtId="0" fontId="7" fillId="0" borderId="4" xfId="0" applyFont="1" applyBorder="1" applyAlignment="1">
      <alignment horizontal="left" vertical="top" wrapText="1" readingOrder="1"/>
    </xf>
    <xf numFmtId="0" fontId="7" fillId="0" borderId="5" xfId="0" applyFont="1" applyBorder="1" applyAlignment="1">
      <alignment horizontal="left" vertical="top" wrapText="1" readingOrder="1"/>
    </xf>
    <xf numFmtId="0" fontId="7" fillId="0" borderId="6" xfId="0" applyFont="1" applyBorder="1" applyAlignment="1">
      <alignment horizontal="left" vertical="top" wrapText="1" readingOrder="1"/>
    </xf>
    <xf numFmtId="0" fontId="8" fillId="0" borderId="4" xfId="0" applyFont="1" applyBorder="1" applyAlignment="1">
      <alignment horizontal="justify" vertical="top" wrapText="1" readingOrder="1"/>
    </xf>
    <xf numFmtId="0" fontId="5" fillId="0" borderId="5" xfId="0" applyFont="1" applyBorder="1" applyAlignment="1">
      <alignment horizontal="justify" vertical="top" wrapText="1" readingOrder="1"/>
    </xf>
    <xf numFmtId="0" fontId="5" fillId="0" borderId="6" xfId="0" applyFont="1" applyBorder="1" applyAlignment="1">
      <alignment horizontal="justify" vertical="top" wrapText="1" readingOrder="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17</xdr:row>
      <xdr:rowOff>285750</xdr:rowOff>
    </xdr:from>
    <xdr:to>
      <xdr:col>6</xdr:col>
      <xdr:colOff>648675</xdr:colOff>
      <xdr:row>18</xdr:row>
      <xdr:rowOff>3971926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7181850"/>
          <a:ext cx="21336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18</xdr:row>
      <xdr:rowOff>19050</xdr:rowOff>
    </xdr:from>
    <xdr:to>
      <xdr:col>3</xdr:col>
      <xdr:colOff>419100</xdr:colOff>
      <xdr:row>18</xdr:row>
      <xdr:rowOff>3971925</xdr:rowOff>
    </xdr:to>
    <xdr:pic>
      <xdr:nvPicPr>
        <xdr:cNvPr id="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7210425"/>
          <a:ext cx="24765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18</xdr:row>
      <xdr:rowOff>0</xdr:rowOff>
    </xdr:from>
    <xdr:to>
      <xdr:col>11</xdr:col>
      <xdr:colOff>145391</xdr:colOff>
      <xdr:row>18</xdr:row>
      <xdr:rowOff>3952875</xdr:rowOff>
    </xdr:to>
    <xdr:pic>
      <xdr:nvPicPr>
        <xdr:cNvPr id="31" name="Picture 30"/>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95875" y="7210425"/>
          <a:ext cx="3036758" cy="3952875"/>
        </a:xfrm>
        <a:prstGeom prst="rect">
          <a:avLst/>
        </a:prstGeom>
      </xdr:spPr>
    </xdr:pic>
    <xdr:clientData/>
  </xdr:twoCellAnchor>
  <xdr:twoCellAnchor editAs="oneCell">
    <xdr:from>
      <xdr:col>6</xdr:col>
      <xdr:colOff>190500</xdr:colOff>
      <xdr:row>29</xdr:row>
      <xdr:rowOff>0</xdr:rowOff>
    </xdr:from>
    <xdr:to>
      <xdr:col>12</xdr:col>
      <xdr:colOff>1365251</xdr:colOff>
      <xdr:row>34</xdr:row>
      <xdr:rowOff>152400</xdr:rowOff>
    </xdr:to>
    <xdr:pic>
      <xdr:nvPicPr>
        <xdr:cNvPr id="9" name="Picture 8"/>
        <xdr:cNvPicPr>
          <a:picLocks noChangeAspect="1"/>
        </xdr:cNvPicPr>
      </xdr:nvPicPr>
      <xdr:blipFill rotWithShape="1">
        <a:blip xmlns:r="http://schemas.openxmlformats.org/officeDocument/2006/relationships" r:embed="rId4"/>
        <a:srcRect l="13855" t="7710" r="18671" b="4178"/>
        <a:stretch/>
      </xdr:blipFill>
      <xdr:spPr>
        <a:xfrm>
          <a:off x="4219575" y="22955250"/>
          <a:ext cx="5705476" cy="4191000"/>
        </a:xfrm>
        <a:prstGeom prst="rect">
          <a:avLst/>
        </a:prstGeom>
      </xdr:spPr>
    </xdr:pic>
    <xdr:clientData/>
  </xdr:twoCellAnchor>
  <xdr:twoCellAnchor editAs="oneCell">
    <xdr:from>
      <xdr:col>0</xdr:col>
      <xdr:colOff>28575</xdr:colOff>
      <xdr:row>29</xdr:row>
      <xdr:rowOff>9525</xdr:rowOff>
    </xdr:from>
    <xdr:to>
      <xdr:col>6</xdr:col>
      <xdr:colOff>534068</xdr:colOff>
      <xdr:row>33</xdr:row>
      <xdr:rowOff>2533650</xdr:rowOff>
    </xdr:to>
    <xdr:pic>
      <xdr:nvPicPr>
        <xdr:cNvPr id="6" name="Picture 5"/>
        <xdr:cNvPicPr>
          <a:picLocks noChangeAspect="1"/>
        </xdr:cNvPicPr>
      </xdr:nvPicPr>
      <xdr:blipFill rotWithShape="1">
        <a:blip xmlns:r="http://schemas.openxmlformats.org/officeDocument/2006/relationships" r:embed="rId5"/>
        <a:srcRect l="21257" t="19856" r="25136" b="11720"/>
        <a:stretch/>
      </xdr:blipFill>
      <xdr:spPr>
        <a:xfrm>
          <a:off x="28575" y="22964775"/>
          <a:ext cx="4576901" cy="3286125"/>
        </a:xfrm>
        <a:prstGeom prst="rect">
          <a:avLst/>
        </a:prstGeom>
      </xdr:spPr>
    </xdr:pic>
    <xdr:clientData/>
  </xdr:twoCellAnchor>
  <xdr:twoCellAnchor editAs="oneCell">
    <xdr:from>
      <xdr:col>6</xdr:col>
      <xdr:colOff>207962</xdr:colOff>
      <xdr:row>55</xdr:row>
      <xdr:rowOff>627061</xdr:rowOff>
    </xdr:from>
    <xdr:to>
      <xdr:col>9</xdr:col>
      <xdr:colOff>1620845</xdr:colOff>
      <xdr:row>57</xdr:row>
      <xdr:rowOff>246063</xdr:rowOff>
    </xdr:to>
    <xdr:pic>
      <xdr:nvPicPr>
        <xdr:cNvPr id="13" name="Picture 12"/>
        <xdr:cNvPicPr>
          <a:picLocks noChangeAspect="1"/>
        </xdr:cNvPicPr>
      </xdr:nvPicPr>
      <xdr:blipFill rotWithShape="1">
        <a:blip xmlns:r="http://schemas.openxmlformats.org/officeDocument/2006/relationships" r:embed="rId6"/>
        <a:srcRect l="11374" t="72146" r="69652" b="17528"/>
        <a:stretch/>
      </xdr:blipFill>
      <xdr:spPr>
        <a:xfrm>
          <a:off x="4279900" y="26360436"/>
          <a:ext cx="3111508" cy="952502"/>
        </a:xfrm>
        <a:prstGeom prst="rect">
          <a:avLst/>
        </a:prstGeom>
      </xdr:spPr>
    </xdr:pic>
    <xdr:clientData/>
  </xdr:twoCellAnchor>
  <xdr:twoCellAnchor editAs="oneCell">
    <xdr:from>
      <xdr:col>0</xdr:col>
      <xdr:colOff>47625</xdr:colOff>
      <xdr:row>43</xdr:row>
      <xdr:rowOff>168278</xdr:rowOff>
    </xdr:from>
    <xdr:to>
      <xdr:col>3</xdr:col>
      <xdr:colOff>61912</xdr:colOff>
      <xdr:row>56</xdr:row>
      <xdr:rowOff>119064</xdr:rowOff>
    </xdr:to>
    <xdr:pic>
      <xdr:nvPicPr>
        <xdr:cNvPr id="14" name="Picture 13"/>
        <xdr:cNvPicPr>
          <a:picLocks noChangeAspect="1"/>
        </xdr:cNvPicPr>
      </xdr:nvPicPr>
      <xdr:blipFill rotWithShape="1">
        <a:blip xmlns:r="http://schemas.openxmlformats.org/officeDocument/2006/relationships" r:embed="rId6"/>
        <a:srcRect l="11374" t="15512" r="69057" b="28119"/>
        <a:stretch/>
      </xdr:blipFill>
      <xdr:spPr>
        <a:xfrm>
          <a:off x="47625" y="23615653"/>
          <a:ext cx="2085975" cy="3379786"/>
        </a:xfrm>
        <a:prstGeom prst="rect">
          <a:avLst/>
        </a:prstGeom>
      </xdr:spPr>
    </xdr:pic>
    <xdr:clientData/>
  </xdr:twoCellAnchor>
  <xdr:twoCellAnchor editAs="oneCell">
    <xdr:from>
      <xdr:col>3</xdr:col>
      <xdr:colOff>55561</xdr:colOff>
      <xdr:row>43</xdr:row>
      <xdr:rowOff>168278</xdr:rowOff>
    </xdr:from>
    <xdr:to>
      <xdr:col>6</xdr:col>
      <xdr:colOff>23872</xdr:colOff>
      <xdr:row>50</xdr:row>
      <xdr:rowOff>142875</xdr:rowOff>
    </xdr:to>
    <xdr:pic>
      <xdr:nvPicPr>
        <xdr:cNvPr id="15" name="Picture 14"/>
        <xdr:cNvPicPr>
          <a:picLocks noChangeAspect="1"/>
        </xdr:cNvPicPr>
      </xdr:nvPicPr>
      <xdr:blipFill rotWithShape="1">
        <a:blip xmlns:r="http://schemas.openxmlformats.org/officeDocument/2006/relationships" r:embed="rId6"/>
        <a:srcRect l="31018" t="15512" r="50514" b="62672"/>
        <a:stretch/>
      </xdr:blipFill>
      <xdr:spPr>
        <a:xfrm>
          <a:off x="2127249" y="23615653"/>
          <a:ext cx="1968561" cy="1308097"/>
        </a:xfrm>
        <a:prstGeom prst="rect">
          <a:avLst/>
        </a:prstGeom>
      </xdr:spPr>
    </xdr:pic>
    <xdr:clientData/>
  </xdr:twoCellAnchor>
  <xdr:twoCellAnchor editAs="oneCell">
    <xdr:from>
      <xdr:col>6</xdr:col>
      <xdr:colOff>7937</xdr:colOff>
      <xdr:row>49</xdr:row>
      <xdr:rowOff>23812</xdr:rowOff>
    </xdr:from>
    <xdr:to>
      <xdr:col>9</xdr:col>
      <xdr:colOff>301686</xdr:colOff>
      <xdr:row>55</xdr:row>
      <xdr:rowOff>515937</xdr:rowOff>
    </xdr:to>
    <xdr:pic>
      <xdr:nvPicPr>
        <xdr:cNvPr id="16" name="Picture 15"/>
        <xdr:cNvPicPr>
          <a:picLocks noChangeAspect="1"/>
        </xdr:cNvPicPr>
      </xdr:nvPicPr>
      <xdr:blipFill rotWithShape="1">
        <a:blip xmlns:r="http://schemas.openxmlformats.org/officeDocument/2006/relationships" r:embed="rId6"/>
        <a:srcRect l="30795" t="37725" r="50514" b="35004"/>
        <a:stretch/>
      </xdr:blipFill>
      <xdr:spPr>
        <a:xfrm>
          <a:off x="4079875" y="24614187"/>
          <a:ext cx="1992374" cy="1635125"/>
        </a:xfrm>
        <a:prstGeom prst="rect">
          <a:avLst/>
        </a:prstGeom>
      </xdr:spPr>
    </xdr:pic>
    <xdr:clientData/>
  </xdr:twoCellAnchor>
  <xdr:twoCellAnchor editAs="oneCell">
    <xdr:from>
      <xdr:col>3</xdr:col>
      <xdr:colOff>47625</xdr:colOff>
      <xdr:row>55</xdr:row>
      <xdr:rowOff>39687</xdr:rowOff>
    </xdr:from>
    <xdr:to>
      <xdr:col>6</xdr:col>
      <xdr:colOff>23873</xdr:colOff>
      <xdr:row>58</xdr:row>
      <xdr:rowOff>17464</xdr:rowOff>
    </xdr:to>
    <xdr:pic>
      <xdr:nvPicPr>
        <xdr:cNvPr id="17" name="Picture 16"/>
        <xdr:cNvPicPr>
          <a:picLocks noChangeAspect="1"/>
        </xdr:cNvPicPr>
      </xdr:nvPicPr>
      <xdr:blipFill rotWithShape="1">
        <a:blip xmlns:r="http://schemas.openxmlformats.org/officeDocument/2006/relationships" r:embed="rId6"/>
        <a:srcRect l="30943" t="64864" r="50514" b="5852"/>
        <a:stretch/>
      </xdr:blipFill>
      <xdr:spPr>
        <a:xfrm>
          <a:off x="2119313" y="25773062"/>
          <a:ext cx="1976498" cy="1755777"/>
        </a:xfrm>
        <a:prstGeom prst="rect">
          <a:avLst/>
        </a:prstGeom>
      </xdr:spPr>
    </xdr:pic>
    <xdr:clientData/>
  </xdr:twoCellAnchor>
  <xdr:twoCellAnchor editAs="oneCell">
    <xdr:from>
      <xdr:col>0</xdr:col>
      <xdr:colOff>7937</xdr:colOff>
      <xdr:row>70</xdr:row>
      <xdr:rowOff>166687</xdr:rowOff>
    </xdr:from>
    <xdr:to>
      <xdr:col>5</xdr:col>
      <xdr:colOff>182562</xdr:colOff>
      <xdr:row>86</xdr:row>
      <xdr:rowOff>150812</xdr:rowOff>
    </xdr:to>
    <xdr:pic>
      <xdr:nvPicPr>
        <xdr:cNvPr id="5" name="Picture 4"/>
        <xdr:cNvPicPr>
          <a:picLocks noChangeAspect="1"/>
        </xdr:cNvPicPr>
      </xdr:nvPicPr>
      <xdr:blipFill rotWithShape="1">
        <a:blip xmlns:r="http://schemas.openxmlformats.org/officeDocument/2006/relationships" r:embed="rId7"/>
        <a:srcRect l="18088" t="20199" r="45263" b="23405"/>
        <a:stretch/>
      </xdr:blipFill>
      <xdr:spPr>
        <a:xfrm>
          <a:off x="7937" y="33266062"/>
          <a:ext cx="3484563" cy="3016250"/>
        </a:xfrm>
        <a:prstGeom prst="rect">
          <a:avLst/>
        </a:prstGeom>
      </xdr:spPr>
    </xdr:pic>
    <xdr:clientData/>
  </xdr:twoCellAnchor>
  <xdr:twoCellAnchor editAs="oneCell">
    <xdr:from>
      <xdr:col>5</xdr:col>
      <xdr:colOff>563562</xdr:colOff>
      <xdr:row>71</xdr:row>
      <xdr:rowOff>0</xdr:rowOff>
    </xdr:from>
    <xdr:to>
      <xdr:col>12</xdr:col>
      <xdr:colOff>848441</xdr:colOff>
      <xdr:row>90</xdr:row>
      <xdr:rowOff>97871</xdr:rowOff>
    </xdr:to>
    <xdr:pic>
      <xdr:nvPicPr>
        <xdr:cNvPr id="3" name="Attēls 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73500" y="33281938"/>
          <a:ext cx="5587129" cy="3709433"/>
        </a:xfrm>
        <a:prstGeom prst="rect">
          <a:avLst/>
        </a:prstGeom>
      </xdr:spPr>
    </xdr:pic>
    <xdr:clientData/>
  </xdr:twoCellAnchor>
  <xdr:twoCellAnchor editAs="oneCell">
    <xdr:from>
      <xdr:col>0</xdr:col>
      <xdr:colOff>0</xdr:colOff>
      <xdr:row>87</xdr:row>
      <xdr:rowOff>17462</xdr:rowOff>
    </xdr:from>
    <xdr:to>
      <xdr:col>3</xdr:col>
      <xdr:colOff>318202</xdr:colOff>
      <xdr:row>93</xdr:row>
      <xdr:rowOff>119063</xdr:rowOff>
    </xdr:to>
    <xdr:pic>
      <xdr:nvPicPr>
        <xdr:cNvPr id="18" name="Picture 4"/>
        <xdr:cNvPicPr>
          <a:picLocks noChangeAspect="1"/>
        </xdr:cNvPicPr>
      </xdr:nvPicPr>
      <xdr:blipFill rotWithShape="1">
        <a:blip xmlns:r="http://schemas.openxmlformats.org/officeDocument/2006/relationships" r:embed="rId7"/>
        <a:srcRect l="57308" t="20199" r="17557" b="56530"/>
        <a:stretch/>
      </xdr:blipFill>
      <xdr:spPr>
        <a:xfrm>
          <a:off x="0" y="36339462"/>
          <a:ext cx="2389890" cy="1244601"/>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tabSelected="1" zoomScale="120" zoomScaleNormal="120" workbookViewId="0">
      <pane ySplit="6" topLeftCell="A7" activePane="bottomLeft" state="frozen"/>
      <selection pane="bottomLeft" activeCell="H3" sqref="H3"/>
    </sheetView>
  </sheetViews>
  <sheetFormatPr defaultRowHeight="15" x14ac:dyDescent="0.25"/>
  <cols>
    <col min="1" max="1" width="5.140625" customWidth="1"/>
    <col min="2" max="2" width="19.7109375" customWidth="1"/>
    <col min="3" max="3" width="6.140625" customWidth="1"/>
    <col min="4" max="4" width="7.85546875" customWidth="1"/>
    <col min="5" max="5" width="10.7109375" customWidth="1"/>
    <col min="6" max="6" width="11.42578125" customWidth="1"/>
    <col min="7" max="7" width="11.28515625" customWidth="1"/>
    <col min="8" max="8" width="5.7109375" customWidth="1"/>
    <col min="9" max="9" width="8.42578125" customWidth="1"/>
    <col min="10" max="10" width="26.7109375" customWidth="1"/>
    <col min="11" max="11" width="8.28515625" customWidth="1"/>
    <col min="12" max="12" width="7.5703125" customWidth="1"/>
    <col min="13" max="13" width="22.28515625" customWidth="1"/>
    <col min="14" max="14" width="12.140625" bestFit="1" customWidth="1"/>
    <col min="15" max="15" width="12.5703125" bestFit="1" customWidth="1"/>
  </cols>
  <sheetData>
    <row r="1" spans="1:15" x14ac:dyDescent="0.25">
      <c r="A1" s="36"/>
      <c r="B1" s="36"/>
      <c r="C1" s="36"/>
      <c r="D1" s="36"/>
      <c r="E1" s="36"/>
      <c r="F1" s="36"/>
      <c r="G1" s="36"/>
      <c r="H1" s="36"/>
      <c r="I1" s="36"/>
      <c r="J1" s="36" t="s">
        <v>62</v>
      </c>
      <c r="K1" s="36"/>
      <c r="L1" s="36"/>
      <c r="M1" s="36"/>
    </row>
    <row r="2" spans="1:15" ht="51" x14ac:dyDescent="0.25">
      <c r="A2" s="45" t="s">
        <v>112</v>
      </c>
      <c r="B2" s="45"/>
      <c r="C2" s="45"/>
      <c r="D2" s="45"/>
      <c r="E2" s="45"/>
      <c r="F2" s="45"/>
      <c r="G2" s="45"/>
      <c r="H2" s="45"/>
      <c r="I2" s="45"/>
      <c r="J2" s="45"/>
      <c r="K2" s="36"/>
      <c r="L2" s="36"/>
      <c r="M2" s="37" t="s">
        <v>63</v>
      </c>
      <c r="O2" s="21"/>
    </row>
    <row r="3" spans="1:15" ht="15.75" x14ac:dyDescent="0.25">
      <c r="A3" s="1" t="s">
        <v>41</v>
      </c>
      <c r="O3" s="21"/>
    </row>
    <row r="4" spans="1:15" ht="15.75" x14ac:dyDescent="0.25">
      <c r="A4" s="2" t="s">
        <v>90</v>
      </c>
      <c r="B4" s="2"/>
      <c r="C4" s="2"/>
      <c r="D4" s="2"/>
      <c r="E4" s="3">
        <f>E12+E24+E39+E63</f>
        <v>6034088.2100000009</v>
      </c>
      <c r="F4" s="3">
        <f>F12+F24+F39+F63</f>
        <v>1127042.1700000002</v>
      </c>
      <c r="G4" s="3">
        <f>G12+G24+G39+G63</f>
        <v>4677324</v>
      </c>
      <c r="H4" s="3">
        <f>H12+H24+H39+H63</f>
        <v>0</v>
      </c>
      <c r="I4" s="3">
        <f>I12+I24+I39+I63</f>
        <v>229722.03999999998</v>
      </c>
      <c r="J4" s="4" t="s">
        <v>3</v>
      </c>
      <c r="K4" s="3">
        <f>M4-G4</f>
        <v>0</v>
      </c>
      <c r="M4" s="5">
        <f>4370324+307000</f>
        <v>4677324</v>
      </c>
      <c r="O4" s="21"/>
    </row>
    <row r="5" spans="1:15" ht="20.25" customHeight="1" x14ac:dyDescent="0.25">
      <c r="A5" s="42" t="s">
        <v>4</v>
      </c>
      <c r="B5" s="42" t="s">
        <v>0</v>
      </c>
      <c r="C5" s="43" t="s">
        <v>5</v>
      </c>
      <c r="D5" s="43" t="s">
        <v>6</v>
      </c>
      <c r="E5" s="42" t="s">
        <v>7</v>
      </c>
      <c r="F5" s="42" t="s">
        <v>8</v>
      </c>
      <c r="G5" s="42"/>
      <c r="H5" s="42"/>
      <c r="I5" s="42"/>
      <c r="J5" s="42" t="s">
        <v>9</v>
      </c>
      <c r="K5" s="42" t="s">
        <v>10</v>
      </c>
      <c r="L5" s="42"/>
      <c r="M5" s="42" t="s">
        <v>11</v>
      </c>
    </row>
    <row r="6" spans="1:15" ht="49.5" customHeight="1" x14ac:dyDescent="0.25">
      <c r="A6" s="42"/>
      <c r="B6" s="42"/>
      <c r="C6" s="43"/>
      <c r="D6" s="43"/>
      <c r="E6" s="42"/>
      <c r="F6" s="6" t="s">
        <v>12</v>
      </c>
      <c r="G6" s="7" t="s">
        <v>13</v>
      </c>
      <c r="H6" s="6" t="s">
        <v>14</v>
      </c>
      <c r="I6" s="6" t="s">
        <v>81</v>
      </c>
      <c r="J6" s="42"/>
      <c r="K6" s="6" t="s">
        <v>15</v>
      </c>
      <c r="L6" s="6" t="s">
        <v>16</v>
      </c>
      <c r="M6" s="42"/>
    </row>
    <row r="7" spans="1:15" x14ac:dyDescent="0.25">
      <c r="A7" s="44" t="s">
        <v>17</v>
      </c>
      <c r="B7" s="44"/>
      <c r="C7" s="44"/>
      <c r="D7" s="44"/>
      <c r="E7" s="44"/>
      <c r="F7" s="44"/>
      <c r="G7" s="44"/>
      <c r="H7" s="44"/>
      <c r="I7" s="44"/>
      <c r="J7" s="44"/>
      <c r="K7" s="44"/>
      <c r="L7" s="44"/>
      <c r="M7" s="44"/>
    </row>
    <row r="8" spans="1:15" x14ac:dyDescent="0.25">
      <c r="A8" s="44" t="s">
        <v>42</v>
      </c>
      <c r="B8" s="44"/>
      <c r="C8" s="44"/>
      <c r="D8" s="44"/>
      <c r="E8" s="44"/>
      <c r="F8" s="44"/>
      <c r="G8" s="44"/>
      <c r="H8" s="44"/>
      <c r="I8" s="44"/>
      <c r="J8" s="44"/>
      <c r="K8" s="44"/>
      <c r="L8" s="44"/>
      <c r="M8" s="44"/>
    </row>
    <row r="9" spans="1:15" x14ac:dyDescent="0.25">
      <c r="A9" s="41" t="s">
        <v>43</v>
      </c>
      <c r="B9" s="41"/>
      <c r="C9" s="41"/>
      <c r="D9" s="41"/>
      <c r="E9" s="41"/>
      <c r="F9" s="41"/>
      <c r="G9" s="41"/>
      <c r="H9" s="41"/>
      <c r="I9" s="41"/>
      <c r="J9" s="41"/>
      <c r="K9" s="41"/>
      <c r="L9" s="41"/>
      <c r="M9" s="41"/>
    </row>
    <row r="10" spans="1:15" ht="58.5" customHeight="1" x14ac:dyDescent="0.25">
      <c r="A10" s="46" t="s">
        <v>44</v>
      </c>
      <c r="B10" s="47"/>
      <c r="C10" s="47"/>
      <c r="D10" s="47"/>
      <c r="E10" s="47"/>
      <c r="F10" s="47"/>
      <c r="G10" s="47"/>
      <c r="H10" s="47"/>
      <c r="I10" s="47"/>
      <c r="J10" s="47"/>
      <c r="K10" s="47"/>
      <c r="L10" s="47"/>
      <c r="M10" s="48"/>
    </row>
    <row r="11" spans="1:15" ht="84" customHeight="1" x14ac:dyDescent="0.25">
      <c r="A11" s="54" t="s">
        <v>66</v>
      </c>
      <c r="B11" s="55"/>
      <c r="C11" s="55"/>
      <c r="D11" s="55"/>
      <c r="E11" s="55"/>
      <c r="F11" s="55"/>
      <c r="G11" s="55"/>
      <c r="H11" s="55"/>
      <c r="I11" s="55"/>
      <c r="J11" s="55"/>
      <c r="K11" s="55"/>
      <c r="L11" s="55"/>
      <c r="M11" s="56"/>
    </row>
    <row r="12" spans="1:15" ht="61.5" customHeight="1" x14ac:dyDescent="0.25">
      <c r="A12" s="8" t="s">
        <v>18</v>
      </c>
      <c r="B12" s="8" t="s">
        <v>67</v>
      </c>
      <c r="C12" s="8">
        <v>4</v>
      </c>
      <c r="D12" s="8" t="s">
        <v>19</v>
      </c>
      <c r="E12" s="17">
        <f>E13+E14+E15+E16</f>
        <v>1237693.4000000001</v>
      </c>
      <c r="F12" s="17">
        <f>E12-G12-I12</f>
        <v>236066.33000000016</v>
      </c>
      <c r="G12" s="18">
        <v>937003.36</v>
      </c>
      <c r="H12" s="17">
        <v>0</v>
      </c>
      <c r="I12" s="17">
        <v>64623.71</v>
      </c>
      <c r="J12" s="32" t="s">
        <v>79</v>
      </c>
      <c r="K12" s="11" t="s">
        <v>2</v>
      </c>
      <c r="L12" s="11" t="s">
        <v>64</v>
      </c>
      <c r="M12" s="38" t="s">
        <v>70</v>
      </c>
      <c r="O12" s="20"/>
    </row>
    <row r="13" spans="1:15" ht="50.25" customHeight="1" x14ac:dyDescent="0.25">
      <c r="A13" s="8" t="s">
        <v>21</v>
      </c>
      <c r="B13" s="8" t="s">
        <v>22</v>
      </c>
      <c r="C13" s="8"/>
      <c r="D13" s="8"/>
      <c r="E13" s="17">
        <v>37243.800000000003</v>
      </c>
      <c r="F13" s="17"/>
      <c r="G13" s="17"/>
      <c r="H13" s="17"/>
      <c r="I13" s="17"/>
      <c r="J13" s="8" t="s">
        <v>65</v>
      </c>
      <c r="K13" s="11" t="s">
        <v>2</v>
      </c>
      <c r="L13" s="12" t="s">
        <v>1</v>
      </c>
      <c r="M13" s="39"/>
    </row>
    <row r="14" spans="1:15" ht="33.75" x14ac:dyDescent="0.25">
      <c r="A14" s="8" t="s">
        <v>23</v>
      </c>
      <c r="B14" s="8" t="s">
        <v>69</v>
      </c>
      <c r="C14" s="8"/>
      <c r="D14" s="8"/>
      <c r="E14" s="17">
        <v>1185554.5</v>
      </c>
      <c r="F14" s="28"/>
      <c r="G14" s="28"/>
      <c r="H14" s="17"/>
      <c r="I14" s="17"/>
      <c r="J14" s="8" t="s">
        <v>91</v>
      </c>
      <c r="K14" s="8" t="s">
        <v>20</v>
      </c>
      <c r="L14" s="8" t="s">
        <v>64</v>
      </c>
      <c r="M14" s="39"/>
    </row>
    <row r="15" spans="1:15" ht="22.5" x14ac:dyDescent="0.25">
      <c r="A15" s="8" t="s">
        <v>24</v>
      </c>
      <c r="B15" s="8" t="s">
        <v>74</v>
      </c>
      <c r="C15" s="8"/>
      <c r="D15" s="8"/>
      <c r="E15" s="31">
        <v>11688.6</v>
      </c>
      <c r="F15" s="28"/>
      <c r="G15" s="28"/>
      <c r="H15" s="17"/>
      <c r="I15" s="17"/>
      <c r="J15" s="8" t="s">
        <v>78</v>
      </c>
      <c r="K15" s="8" t="s">
        <v>20</v>
      </c>
      <c r="L15" s="8" t="s">
        <v>64</v>
      </c>
      <c r="M15" s="39"/>
    </row>
    <row r="16" spans="1:15" ht="25.5" customHeight="1" x14ac:dyDescent="0.25">
      <c r="A16" s="8" t="s">
        <v>76</v>
      </c>
      <c r="B16" s="8" t="s">
        <v>75</v>
      </c>
      <c r="C16" s="8"/>
      <c r="D16" s="8"/>
      <c r="E16" s="17">
        <v>3206.5</v>
      </c>
      <c r="F16" s="28"/>
      <c r="G16" s="28"/>
      <c r="H16" s="17"/>
      <c r="I16" s="17"/>
      <c r="J16" s="8" t="s">
        <v>77</v>
      </c>
      <c r="K16" s="8" t="s">
        <v>20</v>
      </c>
      <c r="L16" s="8" t="s">
        <v>64</v>
      </c>
      <c r="M16" s="40"/>
    </row>
    <row r="17" spans="1:13" ht="12" customHeight="1" x14ac:dyDescent="0.25">
      <c r="A17" s="13"/>
      <c r="B17" s="14" t="s">
        <v>27</v>
      </c>
      <c r="C17" s="13"/>
      <c r="D17" s="13"/>
      <c r="E17" s="13"/>
      <c r="F17" s="33"/>
      <c r="G17" s="33"/>
      <c r="H17" s="13"/>
      <c r="I17" s="13"/>
      <c r="J17" s="13"/>
      <c r="K17" s="13"/>
      <c r="L17" s="13"/>
      <c r="M17" s="15"/>
    </row>
    <row r="18" spans="1:13" ht="23.25" customHeight="1" x14ac:dyDescent="0.25">
      <c r="A18" s="22" t="s">
        <v>45</v>
      </c>
      <c r="B18" s="14"/>
      <c r="C18" s="13"/>
      <c r="D18" s="13"/>
      <c r="E18" s="22" t="s">
        <v>46</v>
      </c>
      <c r="G18" s="13"/>
      <c r="H18" s="13"/>
      <c r="I18" s="50" t="s">
        <v>47</v>
      </c>
      <c r="J18" s="50"/>
      <c r="K18" s="22"/>
      <c r="L18" s="13"/>
      <c r="M18" s="15"/>
    </row>
    <row r="19" spans="1:13" ht="324.75" customHeight="1" x14ac:dyDescent="0.25">
      <c r="A19" s="13"/>
      <c r="B19" s="14"/>
      <c r="C19" s="13"/>
      <c r="D19" s="13"/>
      <c r="E19" s="13"/>
      <c r="F19" s="13"/>
      <c r="G19" s="13"/>
      <c r="H19" s="13"/>
      <c r="I19" s="13"/>
      <c r="J19" s="13"/>
      <c r="K19" s="13"/>
      <c r="L19" s="13"/>
      <c r="M19" s="15"/>
    </row>
    <row r="20" spans="1:13" ht="15" customHeight="1" x14ac:dyDescent="0.25">
      <c r="A20" s="22"/>
    </row>
    <row r="21" spans="1:13" x14ac:dyDescent="0.25">
      <c r="A21" s="41" t="s">
        <v>48</v>
      </c>
      <c r="B21" s="41"/>
      <c r="C21" s="41"/>
      <c r="D21" s="41"/>
      <c r="E21" s="41"/>
      <c r="F21" s="41"/>
      <c r="G21" s="41"/>
      <c r="H21" s="41"/>
      <c r="I21" s="41"/>
      <c r="J21" s="41"/>
      <c r="K21" s="41"/>
      <c r="L21" s="41"/>
      <c r="M21" s="41"/>
    </row>
    <row r="22" spans="1:13" ht="47.25" customHeight="1" x14ac:dyDescent="0.25">
      <c r="A22" s="46" t="s">
        <v>49</v>
      </c>
      <c r="B22" s="47"/>
      <c r="C22" s="47"/>
      <c r="D22" s="47"/>
      <c r="E22" s="47"/>
      <c r="F22" s="47"/>
      <c r="G22" s="47"/>
      <c r="H22" s="47"/>
      <c r="I22" s="47"/>
      <c r="J22" s="47"/>
      <c r="K22" s="47"/>
      <c r="L22" s="47"/>
      <c r="M22" s="48"/>
    </row>
    <row r="23" spans="1:13" ht="60" customHeight="1" x14ac:dyDescent="0.25">
      <c r="A23" s="46" t="s">
        <v>50</v>
      </c>
      <c r="B23" s="47"/>
      <c r="C23" s="47"/>
      <c r="D23" s="47"/>
      <c r="E23" s="47"/>
      <c r="F23" s="47"/>
      <c r="G23" s="47"/>
      <c r="H23" s="47"/>
      <c r="I23" s="47"/>
      <c r="J23" s="47"/>
      <c r="K23" s="47"/>
      <c r="L23" s="47"/>
      <c r="M23" s="48"/>
    </row>
    <row r="24" spans="1:13" ht="53.25" customHeight="1" x14ac:dyDescent="0.25">
      <c r="A24" s="8" t="s">
        <v>28</v>
      </c>
      <c r="B24" s="8" t="s">
        <v>51</v>
      </c>
      <c r="C24" s="8">
        <v>4</v>
      </c>
      <c r="D24" s="8" t="s">
        <v>19</v>
      </c>
      <c r="E24" s="17">
        <f>E25+E26+E27</f>
        <v>222319.59</v>
      </c>
      <c r="F24" s="17">
        <f>E24-G24-I24</f>
        <v>25488.970000000008</v>
      </c>
      <c r="G24" s="18">
        <v>188513.83</v>
      </c>
      <c r="H24" s="17">
        <v>0</v>
      </c>
      <c r="I24" s="17">
        <v>8316.7900000000009</v>
      </c>
      <c r="J24" s="8" t="s">
        <v>71</v>
      </c>
      <c r="K24" s="11" t="s">
        <v>1</v>
      </c>
      <c r="L24" s="11" t="s">
        <v>20</v>
      </c>
      <c r="M24" s="38" t="s">
        <v>72</v>
      </c>
    </row>
    <row r="25" spans="1:13" ht="22.5" x14ac:dyDescent="0.25">
      <c r="A25" s="8" t="s">
        <v>29</v>
      </c>
      <c r="B25" s="8" t="s">
        <v>22</v>
      </c>
      <c r="C25" s="8"/>
      <c r="D25" s="8"/>
      <c r="E25" s="17">
        <v>4196.88</v>
      </c>
      <c r="F25" s="17"/>
      <c r="G25" s="17"/>
      <c r="H25" s="17"/>
      <c r="I25" s="17"/>
      <c r="J25" s="8" t="s">
        <v>39</v>
      </c>
      <c r="K25" s="11" t="s">
        <v>1</v>
      </c>
      <c r="L25" s="12" t="s">
        <v>1</v>
      </c>
      <c r="M25" s="39"/>
    </row>
    <row r="26" spans="1:13" ht="22.5" x14ac:dyDescent="0.25">
      <c r="A26" s="8" t="s">
        <v>30</v>
      </c>
      <c r="B26" s="8" t="s">
        <v>52</v>
      </c>
      <c r="C26" s="8"/>
      <c r="D26" s="8"/>
      <c r="E26" s="17">
        <v>213403.71</v>
      </c>
      <c r="F26" s="17"/>
      <c r="G26" s="17"/>
      <c r="H26" s="17"/>
      <c r="I26" s="17"/>
      <c r="J26" s="8" t="s">
        <v>53</v>
      </c>
      <c r="K26" s="8" t="s">
        <v>20</v>
      </c>
      <c r="L26" s="8" t="s">
        <v>20</v>
      </c>
      <c r="M26" s="39"/>
    </row>
    <row r="27" spans="1:13" ht="29.25" customHeight="1" x14ac:dyDescent="0.25">
      <c r="A27" s="8" t="s">
        <v>31</v>
      </c>
      <c r="B27" s="8" t="s">
        <v>25</v>
      </c>
      <c r="C27" s="8"/>
      <c r="D27" s="8"/>
      <c r="E27" s="17">
        <v>4719</v>
      </c>
      <c r="F27" s="17"/>
      <c r="G27" s="17"/>
      <c r="H27" s="17"/>
      <c r="I27" s="17"/>
      <c r="J27" s="8" t="s">
        <v>26</v>
      </c>
      <c r="K27" s="8" t="s">
        <v>20</v>
      </c>
      <c r="L27" s="8" t="s">
        <v>20</v>
      </c>
      <c r="M27" s="40"/>
    </row>
    <row r="28" spans="1:13" x14ac:dyDescent="0.25">
      <c r="B28" s="14" t="s">
        <v>27</v>
      </c>
    </row>
    <row r="29" spans="1:13" x14ac:dyDescent="0.25">
      <c r="A29" s="22" t="s">
        <v>45</v>
      </c>
      <c r="H29" s="23"/>
      <c r="I29" s="23" t="s">
        <v>47</v>
      </c>
    </row>
    <row r="33" spans="1:13" x14ac:dyDescent="0.25">
      <c r="A33" s="22"/>
    </row>
    <row r="34" spans="1:13" ht="258" customHeight="1" x14ac:dyDescent="0.25"/>
    <row r="35" spans="1:13" ht="21" customHeight="1" x14ac:dyDescent="0.25"/>
    <row r="36" spans="1:13" x14ac:dyDescent="0.25">
      <c r="A36" s="41" t="s">
        <v>54</v>
      </c>
      <c r="B36" s="41"/>
      <c r="C36" s="41"/>
      <c r="D36" s="41"/>
      <c r="E36" s="41"/>
      <c r="F36" s="41"/>
      <c r="G36" s="41"/>
      <c r="H36" s="41"/>
      <c r="I36" s="41"/>
      <c r="J36" s="41"/>
      <c r="K36" s="41"/>
      <c r="L36" s="41"/>
      <c r="M36" s="41"/>
    </row>
    <row r="37" spans="1:13" ht="60" customHeight="1" x14ac:dyDescent="0.25">
      <c r="A37" s="51" t="s">
        <v>55</v>
      </c>
      <c r="B37" s="52"/>
      <c r="C37" s="52"/>
      <c r="D37" s="52"/>
      <c r="E37" s="52"/>
      <c r="F37" s="52"/>
      <c r="G37" s="52"/>
      <c r="H37" s="52"/>
      <c r="I37" s="52"/>
      <c r="J37" s="52"/>
      <c r="K37" s="52"/>
      <c r="L37" s="52"/>
      <c r="M37" s="53"/>
    </row>
    <row r="38" spans="1:13" ht="85.5" customHeight="1" x14ac:dyDescent="0.25">
      <c r="A38" s="46" t="s">
        <v>86</v>
      </c>
      <c r="B38" s="47"/>
      <c r="C38" s="47"/>
      <c r="D38" s="47"/>
      <c r="E38" s="47"/>
      <c r="F38" s="47"/>
      <c r="G38" s="47"/>
      <c r="H38" s="47"/>
      <c r="I38" s="47"/>
      <c r="J38" s="47"/>
      <c r="K38" s="47"/>
      <c r="L38" s="47"/>
      <c r="M38" s="48"/>
    </row>
    <row r="39" spans="1:13" ht="56.25" x14ac:dyDescent="0.25">
      <c r="A39" s="8" t="s">
        <v>32</v>
      </c>
      <c r="B39" s="8" t="s">
        <v>68</v>
      </c>
      <c r="C39" s="8">
        <v>4</v>
      </c>
      <c r="D39" s="8" t="s">
        <v>19</v>
      </c>
      <c r="E39" s="31">
        <f>SUM(E40:E43)</f>
        <v>1882428.03</v>
      </c>
      <c r="F39" s="31">
        <f>E39-G39-I39</f>
        <v>311398.21000000002</v>
      </c>
      <c r="G39" s="18">
        <v>1504648.28</v>
      </c>
      <c r="H39" s="17">
        <v>0</v>
      </c>
      <c r="I39" s="17">
        <v>66381.539999999994</v>
      </c>
      <c r="J39" s="8" t="s">
        <v>94</v>
      </c>
      <c r="K39" s="11" t="s">
        <v>2</v>
      </c>
      <c r="L39" s="11" t="s">
        <v>73</v>
      </c>
      <c r="M39" s="38" t="s">
        <v>56</v>
      </c>
    </row>
    <row r="40" spans="1:13" ht="33.75" x14ac:dyDescent="0.25">
      <c r="A40" s="8" t="s">
        <v>33</v>
      </c>
      <c r="B40" s="8" t="s">
        <v>57</v>
      </c>
      <c r="C40" s="8"/>
      <c r="D40" s="8"/>
      <c r="E40" s="31">
        <v>39011.4</v>
      </c>
      <c r="F40" s="31"/>
      <c r="G40" s="17"/>
      <c r="H40" s="17"/>
      <c r="I40" s="17"/>
      <c r="J40" s="8" t="s">
        <v>80</v>
      </c>
      <c r="K40" s="11" t="s">
        <v>2</v>
      </c>
      <c r="L40" s="12" t="s">
        <v>1</v>
      </c>
      <c r="M40" s="39"/>
    </row>
    <row r="41" spans="1:13" ht="33.75" x14ac:dyDescent="0.25">
      <c r="A41" s="8" t="s">
        <v>34</v>
      </c>
      <c r="B41" s="8" t="s">
        <v>83</v>
      </c>
      <c r="C41" s="8"/>
      <c r="D41" s="8"/>
      <c r="E41" s="31">
        <v>1816787.53</v>
      </c>
      <c r="F41" s="31"/>
      <c r="G41" s="17"/>
      <c r="H41" s="17"/>
      <c r="I41" s="17"/>
      <c r="J41" s="8" t="s">
        <v>95</v>
      </c>
      <c r="K41" s="8" t="s">
        <v>20</v>
      </c>
      <c r="L41" s="8" t="s">
        <v>73</v>
      </c>
      <c r="M41" s="39"/>
    </row>
    <row r="42" spans="1:13" ht="22.5" x14ac:dyDescent="0.25">
      <c r="A42" s="8" t="s">
        <v>35</v>
      </c>
      <c r="B42" s="8" t="s">
        <v>92</v>
      </c>
      <c r="C42" s="8"/>
      <c r="D42" s="8"/>
      <c r="E42" s="31">
        <v>360</v>
      </c>
      <c r="F42" s="31"/>
      <c r="G42" s="17"/>
      <c r="H42" s="17"/>
      <c r="I42" s="17"/>
      <c r="J42" s="8" t="s">
        <v>96</v>
      </c>
      <c r="K42" s="8" t="s">
        <v>20</v>
      </c>
      <c r="L42" s="8" t="s">
        <v>73</v>
      </c>
      <c r="M42" s="39"/>
    </row>
    <row r="43" spans="1:13" ht="22.5" x14ac:dyDescent="0.25">
      <c r="A43" s="8" t="s">
        <v>93</v>
      </c>
      <c r="B43" s="8" t="s">
        <v>25</v>
      </c>
      <c r="C43" s="8"/>
      <c r="D43" s="8"/>
      <c r="E43" s="17">
        <v>26269.1</v>
      </c>
      <c r="F43" s="17"/>
      <c r="G43" s="17"/>
      <c r="H43" s="17"/>
      <c r="I43" s="17"/>
      <c r="J43" s="8" t="s">
        <v>26</v>
      </c>
      <c r="K43" s="8" t="s">
        <v>20</v>
      </c>
      <c r="L43" s="8" t="s">
        <v>73</v>
      </c>
      <c r="M43" s="40"/>
    </row>
    <row r="44" spans="1:13" x14ac:dyDescent="0.25">
      <c r="B44" s="14" t="s">
        <v>27</v>
      </c>
    </row>
    <row r="45" spans="1:13" x14ac:dyDescent="0.25">
      <c r="A45" s="22"/>
      <c r="B45" s="14"/>
      <c r="C45" s="13"/>
      <c r="D45" s="13"/>
      <c r="E45" s="22"/>
      <c r="G45" s="13"/>
      <c r="H45" s="27"/>
      <c r="I45" s="23"/>
      <c r="J45" s="22"/>
      <c r="M45" s="15"/>
    </row>
    <row r="46" spans="1:13" x14ac:dyDescent="0.25">
      <c r="A46" s="24"/>
      <c r="F46" s="25"/>
      <c r="H46" s="30"/>
    </row>
    <row r="56" spans="1:14" ht="90" customHeight="1" x14ac:dyDescent="0.25"/>
    <row r="57" spans="1:14" ht="15" customHeight="1" x14ac:dyDescent="0.25">
      <c r="A57" s="26"/>
      <c r="L57" s="22"/>
    </row>
    <row r="58" spans="1:14" ht="35.25" customHeight="1" x14ac:dyDescent="0.25"/>
    <row r="60" spans="1:14" x14ac:dyDescent="0.25">
      <c r="A60" s="49" t="s">
        <v>58</v>
      </c>
      <c r="B60" s="49"/>
      <c r="C60" s="49"/>
      <c r="D60" s="49"/>
      <c r="E60" s="49"/>
      <c r="F60" s="49"/>
      <c r="G60" s="49"/>
      <c r="H60" s="49"/>
      <c r="I60" s="49"/>
      <c r="J60" s="49"/>
      <c r="K60" s="49"/>
      <c r="L60" s="49"/>
      <c r="M60" s="49"/>
    </row>
    <row r="61" spans="1:14" ht="39.75" customHeight="1" x14ac:dyDescent="0.25">
      <c r="A61" s="41" t="s">
        <v>59</v>
      </c>
      <c r="B61" s="41"/>
      <c r="C61" s="41"/>
      <c r="D61" s="41"/>
      <c r="E61" s="41"/>
      <c r="F61" s="41"/>
      <c r="G61" s="41"/>
      <c r="H61" s="41"/>
      <c r="I61" s="41"/>
      <c r="J61" s="41"/>
      <c r="K61" s="41"/>
      <c r="L61" s="41"/>
      <c r="M61" s="41"/>
    </row>
    <row r="62" spans="1:14" ht="82.5" customHeight="1" x14ac:dyDescent="0.25">
      <c r="A62" s="46" t="s">
        <v>89</v>
      </c>
      <c r="B62" s="47"/>
      <c r="C62" s="47"/>
      <c r="D62" s="47"/>
      <c r="E62" s="47"/>
      <c r="F62" s="47"/>
      <c r="G62" s="47"/>
      <c r="H62" s="47"/>
      <c r="I62" s="47"/>
      <c r="J62" s="47"/>
      <c r="K62" s="47"/>
      <c r="L62" s="47"/>
      <c r="M62" s="48"/>
    </row>
    <row r="63" spans="1:14" ht="56.25" x14ac:dyDescent="0.25">
      <c r="A63" s="8" t="s">
        <v>36</v>
      </c>
      <c r="B63" s="8" t="s">
        <v>60</v>
      </c>
      <c r="C63" s="11" t="s">
        <v>61</v>
      </c>
      <c r="D63" s="11" t="s">
        <v>19</v>
      </c>
      <c r="E63" s="9">
        <f>E64+E65+E66+E67+E68+E69</f>
        <v>2691647.19</v>
      </c>
      <c r="F63" s="16">
        <f>E63-G63-I63</f>
        <v>554088.65999999992</v>
      </c>
      <c r="G63" s="10">
        <f>1740158.53+307000</f>
        <v>2047158.53</v>
      </c>
      <c r="H63" s="34">
        <v>0</v>
      </c>
      <c r="I63" s="9">
        <v>90400</v>
      </c>
      <c r="J63" s="8" t="s">
        <v>104</v>
      </c>
      <c r="K63" s="8" t="s">
        <v>20</v>
      </c>
      <c r="L63" s="8" t="s">
        <v>97</v>
      </c>
      <c r="M63" s="38" t="s">
        <v>111</v>
      </c>
      <c r="N63" s="20"/>
    </row>
    <row r="64" spans="1:14" ht="45" x14ac:dyDescent="0.25">
      <c r="A64" s="19" t="s">
        <v>37</v>
      </c>
      <c r="B64" s="8" t="s">
        <v>98</v>
      </c>
      <c r="C64" s="11"/>
      <c r="D64" s="11"/>
      <c r="E64" s="9">
        <v>74570.37</v>
      </c>
      <c r="F64" s="9"/>
      <c r="G64" s="35"/>
      <c r="H64" s="11"/>
      <c r="I64" s="11"/>
      <c r="J64" s="11" t="s">
        <v>87</v>
      </c>
      <c r="K64" s="8" t="s">
        <v>20</v>
      </c>
      <c r="L64" s="8" t="s">
        <v>64</v>
      </c>
      <c r="M64" s="39"/>
    </row>
    <row r="65" spans="1:13" ht="33.75" x14ac:dyDescent="0.25">
      <c r="A65" s="8" t="s">
        <v>38</v>
      </c>
      <c r="B65" s="8" t="s">
        <v>99</v>
      </c>
      <c r="C65" s="11"/>
      <c r="D65" s="11"/>
      <c r="E65" s="9">
        <v>2272017</v>
      </c>
      <c r="F65" s="28"/>
      <c r="G65" s="35"/>
      <c r="H65" s="11"/>
      <c r="I65" s="11"/>
      <c r="J65" s="8" t="s">
        <v>82</v>
      </c>
      <c r="K65" s="8" t="s">
        <v>64</v>
      </c>
      <c r="L65" s="8" t="s">
        <v>97</v>
      </c>
      <c r="M65" s="39"/>
    </row>
    <row r="66" spans="1:13" ht="22.5" x14ac:dyDescent="0.25">
      <c r="A66" s="8" t="s">
        <v>40</v>
      </c>
      <c r="B66" s="8" t="s">
        <v>85</v>
      </c>
      <c r="C66" s="11"/>
      <c r="D66" s="11"/>
      <c r="E66" s="9">
        <v>20859.82</v>
      </c>
      <c r="F66" s="28"/>
      <c r="G66" s="35"/>
      <c r="H66" s="11"/>
      <c r="I66" s="11"/>
      <c r="J66" s="8" t="s">
        <v>88</v>
      </c>
      <c r="K66" s="8" t="s">
        <v>64</v>
      </c>
      <c r="L66" s="8" t="s">
        <v>73</v>
      </c>
      <c r="M66" s="39"/>
    </row>
    <row r="67" spans="1:13" ht="33.75" x14ac:dyDescent="0.25">
      <c r="A67" s="8" t="s">
        <v>84</v>
      </c>
      <c r="B67" s="8" t="s">
        <v>100</v>
      </c>
      <c r="C67" s="8"/>
      <c r="D67" s="8"/>
      <c r="E67" s="9">
        <v>24200</v>
      </c>
      <c r="F67" s="17"/>
      <c r="G67" s="35"/>
      <c r="H67" s="17"/>
      <c r="I67" s="17"/>
      <c r="J67" s="8" t="s">
        <v>105</v>
      </c>
      <c r="K67" s="8" t="s">
        <v>73</v>
      </c>
      <c r="L67" s="8" t="s">
        <v>97</v>
      </c>
      <c r="M67" s="39"/>
    </row>
    <row r="68" spans="1:13" ht="22.5" x14ac:dyDescent="0.25">
      <c r="A68" s="8" t="s">
        <v>102</v>
      </c>
      <c r="B68" s="8" t="s">
        <v>110</v>
      </c>
      <c r="C68" s="11"/>
      <c r="D68" s="11"/>
      <c r="E68" s="9">
        <v>290000</v>
      </c>
      <c r="F68" s="28"/>
      <c r="G68" s="35"/>
      <c r="H68" s="11"/>
      <c r="I68" s="11"/>
      <c r="J68" s="8" t="s">
        <v>107</v>
      </c>
      <c r="K68" s="8" t="s">
        <v>73</v>
      </c>
      <c r="L68" s="8" t="s">
        <v>97</v>
      </c>
      <c r="M68" s="39"/>
    </row>
    <row r="69" spans="1:13" ht="33.75" x14ac:dyDescent="0.25">
      <c r="A69" s="8" t="s">
        <v>103</v>
      </c>
      <c r="B69" s="8" t="s">
        <v>101</v>
      </c>
      <c r="C69" s="8"/>
      <c r="D69" s="8"/>
      <c r="E69" s="9">
        <v>10000</v>
      </c>
      <c r="F69" s="17"/>
      <c r="G69" s="35"/>
      <c r="H69" s="17"/>
      <c r="I69" s="17"/>
      <c r="J69" s="8" t="s">
        <v>106</v>
      </c>
      <c r="K69" s="8" t="s">
        <v>73</v>
      </c>
      <c r="L69" s="8" t="s">
        <v>97</v>
      </c>
      <c r="M69" s="40"/>
    </row>
    <row r="70" spans="1:13" x14ac:dyDescent="0.25">
      <c r="B70" s="14" t="s">
        <v>27</v>
      </c>
    </row>
    <row r="71" spans="1:13" ht="14.25" customHeight="1" x14ac:dyDescent="0.25">
      <c r="A71" s="22" t="s">
        <v>108</v>
      </c>
      <c r="B71" s="14"/>
      <c r="C71" s="13"/>
      <c r="D71" s="13"/>
      <c r="E71" s="22"/>
      <c r="G71" s="29" t="s">
        <v>109</v>
      </c>
      <c r="L71" s="13"/>
    </row>
    <row r="84" ht="14.25" customHeight="1" x14ac:dyDescent="0.25"/>
  </sheetData>
  <mergeCells count="29">
    <mergeCell ref="A2:J2"/>
    <mergeCell ref="A62:M62"/>
    <mergeCell ref="M63:M69"/>
    <mergeCell ref="A60:M60"/>
    <mergeCell ref="A61:M61"/>
    <mergeCell ref="M39:M43"/>
    <mergeCell ref="I18:J18"/>
    <mergeCell ref="A22:M22"/>
    <mergeCell ref="A21:M21"/>
    <mergeCell ref="A23:M23"/>
    <mergeCell ref="M24:M27"/>
    <mergeCell ref="A36:M36"/>
    <mergeCell ref="A37:M37"/>
    <mergeCell ref="A38:M38"/>
    <mergeCell ref="A10:M10"/>
    <mergeCell ref="A11:M11"/>
    <mergeCell ref="M12:M16"/>
    <mergeCell ref="A9:M9"/>
    <mergeCell ref="A5:A6"/>
    <mergeCell ref="B5:B6"/>
    <mergeCell ref="C5:C6"/>
    <mergeCell ref="D5:D6"/>
    <mergeCell ref="E5:E6"/>
    <mergeCell ref="F5:I5"/>
    <mergeCell ref="J5:J6"/>
    <mergeCell ref="K5:L5"/>
    <mergeCell ref="M5:M6"/>
    <mergeCell ref="A7:M7"/>
    <mergeCell ref="A8:M8"/>
  </mergeCells>
  <pageMargins left="0.70866141732283472" right="0.70866141732283472" top="0.74803149606299213" bottom="0.35433070866141736" header="0.31496062992125984" footer="0.31496062992125984"/>
  <pageSetup paperSize="9" scale="8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SAM 5.6.2.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Dace Tauriņa</cp:lastModifiedBy>
  <cp:lastPrinted>2020-05-08T09:05:00Z</cp:lastPrinted>
  <dcterms:created xsi:type="dcterms:W3CDTF">2014-11-05T07:19:07Z</dcterms:created>
  <dcterms:modified xsi:type="dcterms:W3CDTF">2020-05-08T09:05:06Z</dcterms:modified>
</cp:coreProperties>
</file>