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ieva.mahte\Downloads\"/>
    </mc:Choice>
  </mc:AlternateContent>
  <xr:revisionPtr revIDLastSave="0" documentId="8_{A63531E7-9322-4A3A-B379-B0E513CBF435}" xr6:coauthVersionLast="47" xr6:coauthVersionMax="47" xr10:uidLastSave="{00000000-0000-0000-0000-000000000000}"/>
  <bookViews>
    <workbookView xWindow="-108" yWindow="-108" windowWidth="23256" windowHeight="12456" xr2:uid="{00000000-000D-0000-FFFF-FFFF00000000}"/>
  </bookViews>
  <sheets>
    <sheet name="31.08. Pasākumi (izglitibas)" sheetId="1" r:id="rId1"/>
  </sheets>
  <calcPr calcId="191029"/>
</workbook>
</file>

<file path=xl/calcChain.xml><?xml version="1.0" encoding="utf-8"?>
<calcChain xmlns="http://schemas.openxmlformats.org/spreadsheetml/2006/main">
  <c r="I30" i="1" l="1"/>
  <c r="J30" i="1"/>
  <c r="K24" i="1"/>
  <c r="K25" i="1"/>
  <c r="K26" i="1"/>
  <c r="K27" i="1"/>
  <c r="K28" i="1"/>
  <c r="K29" i="1"/>
  <c r="K23" i="1"/>
  <c r="K30" i="1" l="1"/>
  <c r="K12" i="1" l="1"/>
  <c r="K13" i="1"/>
  <c r="K14" i="1"/>
  <c r="K15" i="1"/>
  <c r="K11" i="1"/>
  <c r="K21" i="1"/>
  <c r="K20" i="1"/>
  <c r="K22" i="1" s="1"/>
  <c r="K4" i="1"/>
  <c r="K5" i="1"/>
  <c r="K3" i="1"/>
  <c r="P10" i="1"/>
  <c r="Q10" i="1"/>
  <c r="O10" i="1"/>
  <c r="J10" i="1"/>
  <c r="I10" i="1"/>
  <c r="K9" i="1"/>
  <c r="K6" i="1" l="1"/>
  <c r="K16" i="1"/>
  <c r="K10" i="1"/>
  <c r="R10" i="1" s="1"/>
  <c r="I63" i="1"/>
  <c r="K48" i="1"/>
  <c r="K49" i="1"/>
  <c r="K50" i="1"/>
  <c r="K51" i="1"/>
  <c r="K52" i="1"/>
  <c r="K53" i="1"/>
  <c r="K54" i="1"/>
  <c r="K55" i="1"/>
  <c r="K56" i="1"/>
  <c r="K57" i="1"/>
  <c r="K58" i="1"/>
  <c r="K59" i="1"/>
  <c r="K60" i="1"/>
  <c r="K47" i="1"/>
  <c r="K63" i="1" l="1"/>
  <c r="J16" i="1"/>
  <c r="I16" i="1"/>
  <c r="J6" i="1" l="1"/>
  <c r="I6" i="1"/>
  <c r="I44" i="1" l="1"/>
  <c r="J44" i="1"/>
  <c r="K35" i="1"/>
  <c r="K36" i="1"/>
  <c r="K37" i="1"/>
  <c r="K38" i="1"/>
  <c r="K39" i="1"/>
  <c r="K40" i="1"/>
  <c r="K41" i="1"/>
  <c r="K42" i="1"/>
  <c r="K43" i="1"/>
  <c r="K34" i="1"/>
  <c r="K44" i="1" l="1"/>
  <c r="K31" i="1"/>
  <c r="K32" i="1" s="1"/>
  <c r="P8" i="1" l="1"/>
  <c r="Q8" i="1"/>
  <c r="O8" i="1"/>
  <c r="K7" i="1"/>
  <c r="K8" i="1" s="1"/>
  <c r="J8" i="1"/>
  <c r="I8" i="1"/>
  <c r="R8" i="1" l="1"/>
  <c r="O63" i="1"/>
  <c r="P63" i="1"/>
  <c r="Q48" i="1"/>
  <c r="Q49" i="1"/>
  <c r="Q50" i="1"/>
  <c r="Q51" i="1"/>
  <c r="Q52" i="1"/>
  <c r="Q53" i="1"/>
  <c r="Q54" i="1"/>
  <c r="Q55" i="1"/>
  <c r="Q56" i="1"/>
  <c r="Q57" i="1"/>
  <c r="Q58" i="1"/>
  <c r="Q59" i="1"/>
  <c r="Q60" i="1"/>
  <c r="Q61" i="1"/>
  <c r="Q62" i="1"/>
  <c r="Q47" i="1"/>
  <c r="J63" i="1"/>
  <c r="Q45" i="1"/>
  <c r="O46" i="1"/>
  <c r="I46" i="1"/>
  <c r="Q34" i="1"/>
  <c r="Q35" i="1"/>
  <c r="Q36" i="1"/>
  <c r="Q37" i="1"/>
  <c r="Q38" i="1"/>
  <c r="Q39" i="1"/>
  <c r="Q40" i="1"/>
  <c r="Q41" i="1"/>
  <c r="Q33" i="1"/>
  <c r="P44" i="1"/>
  <c r="O44" i="1"/>
  <c r="Q31" i="1"/>
  <c r="Q32" i="1" s="1"/>
  <c r="T32" i="1" s="1"/>
  <c r="P32" i="1"/>
  <c r="O32" i="1"/>
  <c r="J32" i="1"/>
  <c r="I32" i="1"/>
  <c r="Q24" i="1"/>
  <c r="Q25" i="1"/>
  <c r="Q23" i="1"/>
  <c r="P30" i="1"/>
  <c r="O30" i="1"/>
  <c r="Q21" i="1"/>
  <c r="Q20" i="1"/>
  <c r="I22" i="1"/>
  <c r="Q18" i="1"/>
  <c r="Q17" i="1"/>
  <c r="P19" i="1"/>
  <c r="O19" i="1"/>
  <c r="J19" i="1"/>
  <c r="K19" i="1"/>
  <c r="I19" i="1"/>
  <c r="Q12" i="1"/>
  <c r="Q11" i="1"/>
  <c r="P16" i="1"/>
  <c r="O16" i="1"/>
  <c r="Q3" i="1"/>
  <c r="Q6" i="1" s="1"/>
  <c r="T6" i="1" s="1"/>
  <c r="P6" i="1"/>
  <c r="O6" i="1"/>
  <c r="I64" i="1" l="1"/>
  <c r="Q19" i="1"/>
  <c r="R19" i="1" s="1"/>
  <c r="R32" i="1"/>
  <c r="Q63" i="1"/>
  <c r="T63" i="1" s="1"/>
  <c r="Q44" i="1"/>
  <c r="T44" i="1" s="1"/>
  <c r="U44" i="1" s="1"/>
  <c r="Q30" i="1"/>
  <c r="Q16" i="1"/>
  <c r="R6" i="1"/>
  <c r="R30" i="1" l="1"/>
  <c r="T30" i="1"/>
  <c r="R16" i="1"/>
  <c r="T16" i="1"/>
  <c r="P22" i="1"/>
  <c r="J46" i="1" l="1"/>
  <c r="K46" i="1" l="1"/>
  <c r="K64" i="1" s="1"/>
  <c r="J22" i="1" l="1"/>
  <c r="J64" i="1" s="1"/>
  <c r="P46" i="1" l="1"/>
  <c r="P64" i="1" s="1"/>
  <c r="O22" i="1"/>
  <c r="O64" i="1" s="1"/>
  <c r="Q22" i="1" l="1"/>
  <c r="Q46" i="1"/>
  <c r="R44" i="1"/>
  <c r="T22" i="1" l="1"/>
  <c r="Q64" i="1"/>
  <c r="R22" i="1"/>
  <c r="R63" i="1"/>
  <c r="R46" i="1"/>
  <c r="R64" i="1" l="1"/>
</calcChain>
</file>

<file path=xl/sharedStrings.xml><?xml version="1.0" encoding="utf-8"?>
<sst xmlns="http://schemas.openxmlformats.org/spreadsheetml/2006/main" count="378" uniqueCount="281">
  <si>
    <t>Valdības funkcija</t>
  </si>
  <si>
    <t>4224</t>
  </si>
  <si>
    <t>Adventes koncerts</t>
  </si>
  <si>
    <t>4230</t>
  </si>
  <si>
    <t>Teātra festivāls</t>
  </si>
  <si>
    <t>4306</t>
  </si>
  <si>
    <t>Ritmiskās mūzikas festivāla "Spožā nots" projekta ietvaros rīkoti pasākumi. (Limbažiem 800)</t>
  </si>
  <si>
    <t>Kopā</t>
  </si>
  <si>
    <t>Iestāde/struktūrvienība</t>
  </si>
  <si>
    <t>Budžeta dimensija</t>
  </si>
  <si>
    <t>Mērķis (nosaukums)</t>
  </si>
  <si>
    <t>Plānotie ieņēmumi 2023.g.</t>
  </si>
  <si>
    <t>Plānotie izdevumi 2023.g.</t>
  </si>
  <si>
    <t>Iesniedzējs</t>
  </si>
  <si>
    <t>Nr.</t>
  </si>
  <si>
    <t>1.</t>
  </si>
  <si>
    <t>2.</t>
  </si>
  <si>
    <t>3.</t>
  </si>
  <si>
    <t>4.</t>
  </si>
  <si>
    <t>5.</t>
  </si>
  <si>
    <t>6.</t>
  </si>
  <si>
    <t>7.</t>
  </si>
  <si>
    <t>8.</t>
  </si>
  <si>
    <t>9.</t>
  </si>
  <si>
    <t>Pašvaldības finansējums 2023.gadā</t>
  </si>
  <si>
    <t>Izmaiņas</t>
  </si>
  <si>
    <t>Piezīmes</t>
  </si>
  <si>
    <t>Plānotie ieņēmumi 2024.g.</t>
  </si>
  <si>
    <t>Plānotie izdevumi 2024.g.</t>
  </si>
  <si>
    <t>Pašvaldības finansējums 2024.gadā</t>
  </si>
  <si>
    <t>Pāsākuma datums</t>
  </si>
  <si>
    <t>Pamatojums, skaidrojums - pasākuma rīkošanai</t>
  </si>
  <si>
    <t>10.</t>
  </si>
  <si>
    <t>11.</t>
  </si>
  <si>
    <t>12.</t>
  </si>
  <si>
    <t>oktobris</t>
  </si>
  <si>
    <t>aprīlis</t>
  </si>
  <si>
    <t>13.</t>
  </si>
  <si>
    <t>vēl jāsamazina</t>
  </si>
  <si>
    <t>17.02.2024.</t>
  </si>
  <si>
    <t>11.10.2024.</t>
  </si>
  <si>
    <t>maijs</t>
  </si>
  <si>
    <t>13.07.2024.</t>
  </si>
  <si>
    <t>visu gadu</t>
  </si>
  <si>
    <t>2024.gads</t>
  </si>
  <si>
    <t>917</t>
  </si>
  <si>
    <t>Alojas pirmsskolas izglītības iestāde "Auseklītis"</t>
  </si>
  <si>
    <t>4345</t>
  </si>
  <si>
    <t>Vilzēnu pamatskolas 35 gadu jubilejas pasākums/ salidojums</t>
  </si>
  <si>
    <t>941</t>
  </si>
  <si>
    <t>Limbažu mūzikas un mākslas skola</t>
  </si>
  <si>
    <t>4318</t>
  </si>
  <si>
    <t>Starptautiskajai Mūzikas dienai veltīts koncerts</t>
  </si>
  <si>
    <t>4336</t>
  </si>
  <si>
    <t>XVI  Starptautiskais V.Ņikandrova vārdā nosauktais akordeonistu festivāls, Limbažos 2023</t>
  </si>
  <si>
    <t>942</t>
  </si>
  <si>
    <t>Salacgrīvas mūzikas skola</t>
  </si>
  <si>
    <t>4301</t>
  </si>
  <si>
    <t>VII Ziemeļvidzemes pūšam instrumentu spēles audzēkņu konkurss</t>
  </si>
  <si>
    <t>4334</t>
  </si>
  <si>
    <t>Sadraudzības koncerts ar Limbažu novada Mūzikas un mākslas skolām Salacgrīvā</t>
  </si>
  <si>
    <t>943</t>
  </si>
  <si>
    <t>Salacgrīvas mākslas skola</t>
  </si>
  <si>
    <t>4308</t>
  </si>
  <si>
    <t>Naborigamas dizaina darbnīca</t>
  </si>
  <si>
    <t>4309</t>
  </si>
  <si>
    <t>Latvijas Mākslas skolu keramikas dizaina konkursa izstādes organizēšana</t>
  </si>
  <si>
    <t>945</t>
  </si>
  <si>
    <t>Jāņa Zirņa Staiceles Mūzikas un mākslas skola</t>
  </si>
  <si>
    <t>4335</t>
  </si>
  <si>
    <t>Staiceles pilsētas svētā putna "Pivālind svētki" ietvaros rīkota novada mākslas skolu diplomdarbu izstāde.</t>
  </si>
  <si>
    <t>946</t>
  </si>
  <si>
    <t>Limbažu novada Sporta skola</t>
  </si>
  <si>
    <t>4361</t>
  </si>
  <si>
    <t>Novada vispārizglītojošo skolu skolēnu Sporta spēles</t>
  </si>
  <si>
    <t>951</t>
  </si>
  <si>
    <t>Limbažu Bērnu un jauniešu centrs</t>
  </si>
  <si>
    <t>4324</t>
  </si>
  <si>
    <t>Skolēnu teātru festivāls "Saspēle"</t>
  </si>
  <si>
    <t>4338</t>
  </si>
  <si>
    <t>Skatuves runas konkurss I kārta Limbažos 10. februātis un II kārta - Valmiera</t>
  </si>
  <si>
    <t>4339</t>
  </si>
  <si>
    <t>Mūzikas konkurss vokāliem ansambļiem un vokāli intrumentāliem ansambļiem. Konkurss I kārta  Limbažu BJC, II kārta - Vidzeme konkurss vokāliem ansambļiem "BALSIS"</t>
  </si>
  <si>
    <t>4340</t>
  </si>
  <si>
    <t>Vizuāli/vizuāli plastiskās mākslas pulciņu darbu izstāde/konkurss trīs kārtā</t>
  </si>
  <si>
    <t>4341</t>
  </si>
  <si>
    <t>STEM jomas sacensības, izstāde - automodeļi, droni, robotika</t>
  </si>
  <si>
    <t>4342</t>
  </si>
  <si>
    <t>Limbažu novada skolu jaunatnes dziesmu un deju svētki</t>
  </si>
  <si>
    <t>4343</t>
  </si>
  <si>
    <t>Izrādes pirmskolas bērniem "Teātris un Es" iestudējumos.</t>
  </si>
  <si>
    <t>4344</t>
  </si>
  <si>
    <t>Limbažu BJC kapelas "Eži" 25 gadu jubilejas pasākums</t>
  </si>
  <si>
    <t>4360</t>
  </si>
  <si>
    <t>Limbažu novada skolu koru un deju kolektīvu kopmēģinājumi 2022./2023. m.g. II semestra laikā</t>
  </si>
  <si>
    <t>952</t>
  </si>
  <si>
    <t>Limbažu Konsultatīvais bērnu centrs</t>
  </si>
  <si>
    <t>4359</t>
  </si>
  <si>
    <t>LKBC 25 gadu jubilejas pasākums (infomateriāli)</t>
  </si>
  <si>
    <t>97</t>
  </si>
  <si>
    <t>Limbažu novada izglītības pārvalde</t>
  </si>
  <si>
    <t>4311</t>
  </si>
  <si>
    <t>"Bitīšu svētki"</t>
  </si>
  <si>
    <t>4328</t>
  </si>
  <si>
    <t xml:space="preserve">Jauniešu nedēļa Limbažu novadā un noslēgumā jauniešu diena "Rampa" Limbažos </t>
  </si>
  <si>
    <t>4348</t>
  </si>
  <si>
    <t>Jauniešu pasākums "Ideju nakts. Līdzdalība"</t>
  </si>
  <si>
    <t>4351</t>
  </si>
  <si>
    <t>Zaļnedēla Limbažu jauniešiem</t>
  </si>
  <si>
    <t>4352</t>
  </si>
  <si>
    <t>Sporto visi</t>
  </si>
  <si>
    <t>4353</t>
  </si>
  <si>
    <t>Tematisks pārgājiens "Piedzīvojums mežā"</t>
  </si>
  <si>
    <t>4354</t>
  </si>
  <si>
    <t>Gada jaunietis</t>
  </si>
  <si>
    <t>4355</t>
  </si>
  <si>
    <t>Kafija ar politiķiem</t>
  </si>
  <si>
    <t>4356</t>
  </si>
  <si>
    <t>"Ielādē vasaru"</t>
  </si>
  <si>
    <t>4357</t>
  </si>
  <si>
    <t>Jauniešu klubiņa "Čempiņš" jubilejas pasākums</t>
  </si>
  <si>
    <t>4346</t>
  </si>
  <si>
    <t>Olimpiāžu uzvarētāju svētki</t>
  </si>
  <si>
    <t>4347</t>
  </si>
  <si>
    <t>Pedagogu augusta konference</t>
  </si>
  <si>
    <t>4349</t>
  </si>
  <si>
    <t>Pasākumi Limbažu novada jauniešu domes stiprināšanai</t>
  </si>
  <si>
    <t>4350</t>
  </si>
  <si>
    <t>Pasākumi ar izglītības iestāžu pašpārvaldēm</t>
  </si>
  <si>
    <t>4380</t>
  </si>
  <si>
    <t>Līdzdalības budžets "Jauniešu iniciatīvas novadam"</t>
  </si>
  <si>
    <t>Izglītības iestādes</t>
  </si>
  <si>
    <t>Umurgas pamatskola</t>
  </si>
  <si>
    <t>Valentīna Ozola</t>
  </si>
  <si>
    <t>Skolas 170. gadu jubilejas pasākums</t>
  </si>
  <si>
    <t>Muzikālais noformējums ~1400,00 eiro; prezentācijas izdevumi (svētku noformējums, pildspalvas ar logo un buklti) ~ 800,00 eiro; ēdināšanas izdevumi ~ 600,00 eiro.</t>
  </si>
  <si>
    <t>08.06.2023.</t>
  </si>
  <si>
    <t>Imants Klīdzējs</t>
  </si>
  <si>
    <t>29.07.-11.08.</t>
  </si>
  <si>
    <t>Noborigamas dizaina darbnīca 2024</t>
  </si>
  <si>
    <t xml:space="preserve">Ikgadējs pasākums, keramikas nozares attīstībai un popularizēšanai. Pasākums ietver radošās meistarklases pie vieslektora, kur audzēkņi veido keramikas darbus, kurus apdedzina Naborigama krāsnī. </t>
  </si>
  <si>
    <t>Latvijas Mākslas skolu keramikas dizaina konkursa  organizēšana*</t>
  </si>
  <si>
    <t>Pasākums veicina dizaina keramikas attīstību un tā mijiedarbību ar profesionālās izglītības mācību programmām. Saistībā ar Noborigamas krāsns esamību Salacgrīvā, būtu lietderīgi to integrēt visas Latvijas mākslas skolu keramikas dizaina attīstībā. Konkursa uzvarētājiem ir iespēja piedalīties Naborigama meistarklasēs.</t>
  </si>
  <si>
    <t>* Pasākums/ konkurss 2023. gadā nenotika, finansājums pārceļams uz 2024. gadu.</t>
  </si>
  <si>
    <t>Diāna Zaļupe</t>
  </si>
  <si>
    <t xml:space="preserve">Novada vispārizglītojošo skolu sacensības </t>
  </si>
  <si>
    <t>Sporta skola rīko novada vispārizglītojošo skolu skoklēnu sporta spēles.</t>
  </si>
  <si>
    <t>Ilze Žūriņa-Davidčuka</t>
  </si>
  <si>
    <t>visu m.g.</t>
  </si>
  <si>
    <t>1.1.</t>
  </si>
  <si>
    <t>1.2.</t>
  </si>
  <si>
    <t>marts-aprīlis</t>
  </si>
  <si>
    <t>1.3.</t>
  </si>
  <si>
    <t>februāris - jūnijs</t>
  </si>
  <si>
    <t>1.4.</t>
  </si>
  <si>
    <t>1.5.</t>
  </si>
  <si>
    <t>pavasara vai rudens brīvlaiks</t>
  </si>
  <si>
    <t>1.6.</t>
  </si>
  <si>
    <t>17.,18. maijs</t>
  </si>
  <si>
    <t>1.7.</t>
  </si>
  <si>
    <t>31.05.2024.</t>
  </si>
  <si>
    <t>aprīlis, oktobris</t>
  </si>
  <si>
    <t>Vasara (maijs vai augusts)</t>
  </si>
  <si>
    <t>Limbažu Bērnu un jauniešu centrs veic interešu izglītības darbu novadā, sadarbībā ar VISC organizē pašvaldības un valsts mēroga interešu izglītības pasākumus, kas ir mācību procesa izvērtēšanas daļa, ne pasākums klasiskā kultūras pasākumu izpratnē. Šajā m.g. plānotie interešu izglītības un metodiskā darba pasākumi notiks visa mācību gada garumā.
Vairākkārt gan esam minējuši, ka šie notikumi ir iestādes viens no pamatuzdevumiem un būtu iekļaujams bāzes budžetā vai  vienā budžeta klasifikatorā, lai, ja kādam notikumam rodas mazākas izmaksa, tās attiecīgi var pārvirzīt uz citu notikumu bez atsevišķa lēmumprojekta Domes sēdē. Visi minētie pasākumi ir vienlīdz svarīgi.</t>
  </si>
  <si>
    <t xml:space="preserve">Limbažu novada skolu koru un deju kolektīvu kopmēģinājumi, priekšskate 2023./2024. m.g. laikā
</t>
  </si>
  <si>
    <t>Interešu izglītības regulārie kopmēģinājumi nepieciešami repertuāra apguvei, lai sāktu gatvoties skolēnu dziesmu un deju svētkiem.</t>
  </si>
  <si>
    <t>Skatuves runas konkurss I kārta Limbažos 8. marts un II kārta - Limbaži, 9.aprīlis</t>
  </si>
  <si>
    <t xml:space="preserve">Ikgadējs interešu izglītības pasākums. Šogad notiek ne tikai novada kārta, bet arī daļa Vidzemes kārta - Valmieras, Siguldas, Cēsu un Saulkrastu novada runātājiem. II kārta notiek sadarbībā ar VISC. II kārtā plānotas dalības maksas. </t>
  </si>
  <si>
    <t xml:space="preserve">Mūzikas konkurss vokāliem ansambļiem un vokāli intrumentāliem ansambļiem. Konkurss I kārta -  9. vai 16. februārī Limbažu BJC, II kārta - "Balsis" 4. marts Valmierā, "No baroka līdz rokam" 15. februāris Valmiera un 22.,23. februāris Rīgā. Tautas mūzikas festivāls Saldū. </t>
  </si>
  <si>
    <t>Ikgadējs interešu izglītības pasākums, dalība nepieciešama pulciņiem. Šajā m.g. I kārta notiks visiem ansambļiem un vokāli instrumentāliem ansambļiem, tai skaitā arī kapelām Limbažu BJC. Ansambļi, kuri tiks izvirzīti uz II kārtu, piedalīsies Vidzemes vokālo ansambļu konkursā "Balsis", kas šogad notiks Valmierā. VIA grupas, kuras tiks izvirzītas II kārtai, piedalīsies Valmierā un Rīgā. Ja kāda no grupām tiks uzaicināta uz tautas mūzikas festivālu Saldū, būs nepieciešams nodrošināt transportu.</t>
  </si>
  <si>
    <t xml:space="preserve">Vizuāli/vizuāli plastiskās mākslas projekts "Ar sauli" - 26. februāris līdz19. marts - izstāde Limbažu BJC, II kārta 27. marts, Cesvaine </t>
  </si>
  <si>
    <t xml:space="preserve">Ikgadējs interešu izglītības pasākums, dalība nepieciešama pulciņiem, kuri izvēlējušies pilnveides, izaugsmes vai meistarības pakāpes grupas. </t>
  </si>
  <si>
    <t xml:space="preserve">STEM jomas sacensības, meistrklases, tehno diena </t>
  </si>
  <si>
    <t xml:space="preserve">Trases automodeļu ikgadējās sacensības "Limbažu kauss", tehno diena. Šīs jomas pasākumi jāpaplašina un jāpopularizē. </t>
  </si>
  <si>
    <t>Skolēnu teātru festivāli -  "Saspēle" un festivāls  "…un es iešu un iešu..." Valmierā</t>
  </si>
  <si>
    <t>Ikgadējs, atvērts teātra festivāls. Dalības maksa 25 EUR. Šobrī plānojam 2 grupas ārpus  novada.</t>
  </si>
  <si>
    <t>Muzikāls koncerts "Kā tev iet?"</t>
  </si>
  <si>
    <t xml:space="preserve">Pasākums, kurš ieplānots šajā m.g., kur būs iespējams iepazīties ar bijušajiem Limbažu BJC audzēkņiem, kuri turpina darboties mūzikā. </t>
  </si>
  <si>
    <t xml:space="preserve">Limbažu novada skolu jaunatnes dziesmu un deju svētki 31. maijs.
</t>
  </si>
  <si>
    <t xml:space="preserve">Ikgadējs pasākums, 2024. gadā plānots koncerts Limbažu estrādē. Pēc pieredzes vēlamies turpināt koncertā parādīt gan dziedātājus, gan dejotājus, gan instrumentu spēlētājus. </t>
  </si>
  <si>
    <t>Izrādes pirmskolas un skolas bērniem "Teātris un Es" iestudējumos.</t>
  </si>
  <si>
    <t xml:space="preserve">Teātri, kuri notiek bērniem Limbažu BJC telpās. Piedāvājums,  lai dažādotu pieredzi bērniem un dotu iespēju apmeklēt kvalitatīvas un interesantas izrādes, ārpus savas mācību iestādes. </t>
  </si>
  <si>
    <t>TDA "Katvari" 105 gadu jubilejas koncertuzvedums</t>
  </si>
  <si>
    <t xml:space="preserve">Vienreizējs pasākums. TDA "Katvari" Limbažu novadā vienīgie, kas nes tautas deju ansambļa vārdu. Šis kolektīvs ir unikāls ar savu skatījumu un koncertu piedāvājumu. Unikāls arī tādā ziņā, ka joprojām spēj piesaistīt dalībniekus un noturēt kolektīva kvalitāti pilsētā, kurā iedzīvotāji, īpaši jaunieši, samazinās. Būtu jāatbalsta šī iniciatīva - netradicionāli svinēt svētkus. Šogad Limbažiem vairs nebūs 800 gades svētki, bet šie kolektīva jubilejas svētki varētu būs atkal viens no pasākumiem, kā rezultātā Limbažu vārds izskanētu visā Latvijā un atkal pulcinātu daudzus tūkstošus viesus Limbažos. </t>
  </si>
  <si>
    <t>Ja vēlamies, ka deju kolektīvu virsvadītāja apmeklē katru kolektīvu atsevišķi (kas ir lētāk, nekā kolektīviem braukt uz novadu), tad būtu nepieciešams nedaudz papildus finansējums devielai. Kādi 200 EUR. Vai vismaz atstāt finansējumu 2023. gada līmenī.</t>
  </si>
  <si>
    <t xml:space="preserve">Šogad plānota II - Vidzemes kārta Limbažos. Lūgums atstāt 2023. gada finansējumu, lai varētu nodrošināt abu šo kārtu norisi. Plānotas dalības maksas un, iespējams, kāds neliels finansējums no VISC, bet nav iespējams šobrīd precizēt kāda summa, jo valsts budžets vēl nav pieņemts. </t>
  </si>
  <si>
    <t>Ir nepieciešams transports uz Saldu, lai piedalītos tautas mūzikas festivālā, kas papildus varētu izmaksāt ap 500 EUR. Lūgums nesamazināt iepriekš piešķirto finansējumu.</t>
  </si>
  <si>
    <t>350 EUR pārdalīti no skolēnu teātra festivāla - transporta nodrošināšanai braucienam uz Cesvaini.</t>
  </si>
  <si>
    <t>Tiks uzaicināti dalībnieki, kas nav novada teātri, kuri vēlētos piedalīties. No tiek tiek plānota dalības maksa. 500 EUR pāvirzīti uz muzikālo koncertu "Kā tev iet" un 350 EUR pārvizīti uz mākslas projektu "Ar sauli". Valsts mēroga teātra festivāls šogad nenotiks.</t>
  </si>
  <si>
    <t xml:space="preserve">Samazinot finansējumu ir riski, ka pasākums var nenotikt atbilstošā kvalitātē. Ir noteikumi, kā tiek rīkoti masu pasākumi un, šī brīža ģeopolitiskajā situācijā, būtu jādomā par drošības pastiprināšanu pasākuma un mēģinājumu laikā, kas nozīmē, ka apsardzes izmaksas augtu. Lūgums nesamazināt pasākumam piešķirto summu un atstāt to vismaz 2023. gada līmenī, lai maksimāli varam nodrošināt  visas prasības. Ir augušas arī pakalpojuma izmaksas, piemēram tualetes, podestūras noma un uzstādīšana, transporta noma. Limbažu novadā ir problēmas ar kravas transportu, ko, nepieciešamības gadījumā, varētu iestādes izmantot pasākumu organizēšanā.  </t>
  </si>
  <si>
    <t xml:space="preserve">Katru gadu pie mums viesojas šī teātra trupa un izrāda savas izrādes, izrādes notiek tikai ar biļetēm bērnudārziem un skolām. Pašvaldības finansējums nav nepieciešams. </t>
  </si>
  <si>
    <t xml:space="preserve">Lūdzu atbalsīt pasākumu ar trūkstošo naudas summu. Vairāk par ideju, konceptu un izmaksām, skatīt pievienotajos pielikumos. Šis būs Limbažiem nozīmīgs pasākums! Kopējās projekta izmaksas varētu būt ap 50 945 EUR, kur plānotas arī biļetes, projektu līdzekļi no LKKF, privātās partnerības utt. No pašvaldības lūdzam 20 000 atbalstu šim projektam, kur Limbažu BJC arī būs viens no organizatoriem. </t>
  </si>
  <si>
    <t>Pieaugums 15 308 eur</t>
  </si>
  <si>
    <t>Kristīne Lielmane</t>
  </si>
  <si>
    <t>02.09.</t>
  </si>
  <si>
    <t>Zinību diena</t>
  </si>
  <si>
    <t>Animators</t>
  </si>
  <si>
    <t>Drošības pasākums</t>
  </si>
  <si>
    <t>Drošības aktualizēšama saistībā ar attīstības plānu (koncertsarunas ar viesmākslinieku)</t>
  </si>
  <si>
    <t>Skolotāju diena</t>
  </si>
  <si>
    <t>Kolektīva saliedēšana, pedagogu labbūtība, pieredzes apmaiņa</t>
  </si>
  <si>
    <t>01.oktobrī</t>
  </si>
  <si>
    <t>15.(?)jūnijā</t>
  </si>
  <si>
    <t>18.novembrī</t>
  </si>
  <si>
    <t>martā</t>
  </si>
  <si>
    <t>aprīlī</t>
  </si>
  <si>
    <t>Indra Laura Lazdiņa</t>
  </si>
  <si>
    <t>Starptautiskā Mūzikas diena</t>
  </si>
  <si>
    <t>Autoratlīdzības- atskaņotājmeistariem koncertā pašvaldības ēkā (profesionālās izglītības prezentācija- LMMS bijušie audzēkņi profesionāļu gaitās)</t>
  </si>
  <si>
    <t>Starptautiskā Mākslas nometne</t>
  </si>
  <si>
    <t>Sadarbībā ar sadarbības partneriem S.Sondecka Mākslu ģimnāzijas (Lietuva)- 3 dienu plenērs Puikules muižā, noslēguma pasākums. Ēdināšanas, sagādes, gultas vietas, transporta izdevumi (Limbaži-Puikule- Limbaži).</t>
  </si>
  <si>
    <t xml:space="preserve">"Radīts Latvijai" </t>
  </si>
  <si>
    <t>Abu nodaļu publisks pasākums veltīts Latvijas svētkiem novembrī.</t>
  </si>
  <si>
    <t>St.-t. Muzeju nakts ietvaros- "Kad mūzas satiekas"</t>
  </si>
  <si>
    <t>Abu nodaļu publisks pasākums- koncerts un instalācija .</t>
  </si>
  <si>
    <t>"Es jau protu" jaunāko klašu audzēkņu pasākums (koncerts, izstāde)</t>
  </si>
  <si>
    <t>Abu nodaļu publisks pasākums. Zāles noformējumam, audzēkņu sveikšanai.</t>
  </si>
  <si>
    <t>Valda Tinkusa</t>
  </si>
  <si>
    <t>06.09.2024.</t>
  </si>
  <si>
    <t>augusts vai oktobris</t>
  </si>
  <si>
    <t>16.08.2024.</t>
  </si>
  <si>
    <t>06.12.2024.</t>
  </si>
  <si>
    <t>17.07.-19.07.2024.</t>
  </si>
  <si>
    <t>22.04.-28.04.2024.</t>
  </si>
  <si>
    <t>05.07.2024.</t>
  </si>
  <si>
    <t>8.05.;11.05.;25.05.2024.</t>
  </si>
  <si>
    <t>pavasaris</t>
  </si>
  <si>
    <t>14</t>
  </si>
  <si>
    <t xml:space="preserve">"Bitīšu svētki"
</t>
  </si>
  <si>
    <t>Limbažu novada pasākums 1.klases skolēniem. 1.klasnieki saņem dāvaniņās- sudraba  bitīti, kā gudrībs un čakluma simbolu, grāmatu. Viesmākslinieku priekšnesumi (pakalpojuma līgums), cienasts. Provizoriskais 1.klasnieku skaits 278.</t>
  </si>
  <si>
    <t>Pedagogu konference</t>
  </si>
  <si>
    <t>Plānota 550 Limbažu novada pedagogiem- muzikālais noformējums ( EUR 1800) , meistarklases ( 3XEUR 800=2400,00), kafijas pauze ( 550x7,00=3850)</t>
  </si>
  <si>
    <t>Limbažu novada rīkots pasākums mācību priekšmetu olimpiāžu uzvarētājiem līdz 200 izglītojamiem un pedagogiem - pateicības raksti EUR 200, ziedi- EUR 300, pusdienas EUR 2000, muzikālais noformējums- EUR 1000, meistarklases- EUR 1300)</t>
  </si>
  <si>
    <t>Jauniešu nedēļa Limbažu novadā un noslēgumā jauniešu diena "Rampa" Limbažos</t>
  </si>
  <si>
    <t>Muzikāli izglītojoša diena visiem Limbažu novada jauniešiem.Tehniskais nodrošinājums pasākumam - skaņa,gaisma, skatuve, fotogrāfa pak.,meistraklašu vadītāju atalgojums, preces meistarklasēm, aktivitātēm.</t>
  </si>
  <si>
    <t>Gada Jaunieties "Iemirdzies"</t>
  </si>
  <si>
    <t>Pasākums atskatam par paveikto iniciatīvu projektos, brīvprātīgā darba- labāko apbalvošana, aktīvāko jauniešu sveikšana. Muzikālais noformējums- Eur 800,00, kafijas pauze EUR 750,00, materiāli aktivitātēm- EUR 300, balvas iespējams 30 cilvēkiem ( 30 xEUR 30,00 =900)</t>
  </si>
  <si>
    <t xml:space="preserve">Iesaistās līdz 50 novada jauniešu, 2 diennaktis dabā. Meistarklases- sadarbība, saliedēšanās, iesaiste politikas plānošanā, iepazīt NVO darbu. Nodarbību vadītāju atalgojums. Transports uz notikuma vietu, ēdināšanu. </t>
  </si>
  <si>
    <t>Zaļnedēļa Limbažu jauniešiem</t>
  </si>
  <si>
    <t>Nedēļa( lielās talkas ietvaros), kuras laikā Limbažu novada jauniešiem tiek nodrošināta iespēja uzzināt noderīgu informāciju par videi draudzīgu dzīvesveidu un pilnveidot savas prasmes dažādās darbnīcās - atalgojums meistarklašu vadītājiem, materiāli darbnīcām.</t>
  </si>
  <si>
    <t>Sezonālas sporta spēles jauniešiem</t>
  </si>
  <si>
    <t>Tematiskais pārgājiens "Piedzīvojums mežā"</t>
  </si>
  <si>
    <t>2 dienu pārgājiens ar nakšņošanu teltīs 30 jauniešiem, izzinošām nodarbēm. Transports - lielo mantu vešanai, atalgojums meistarklašu vadītājiem, ēdināšana</t>
  </si>
  <si>
    <t>Jauniešu forums</t>
  </si>
  <si>
    <t>Radošās darbnīcas, sportiskās aktivitātes, picu cepšanas meistarklase,  orientēšanās novada jauniešiem</t>
  </si>
  <si>
    <t xml:space="preserve">Organizēta tikšanās ar novada un Saeimas politiķiem, kuri ievēlēti no Limbažu novada. </t>
  </si>
  <si>
    <t>Pasākumi Limbažu novada domes stiprināšanai</t>
  </si>
  <si>
    <t>Neformālas tikšanās visās jaunatnes politikas īstenošanas vietās, radošās darbnīcas ar jauniešiem aizraujošu saturu.</t>
  </si>
  <si>
    <t>Pasākumi izglītības iestāžu pašpārvaldēm</t>
  </si>
  <si>
    <t>Darbs skolās - organizētas tikšanās ar visām ar visām skolu pašpārvaldēm, lai iepazītos un dalītos pieredzē neformālās izglītības, līdzdarbības iespējām lēmumu pieņemšanas procesos un iespējām brīvprātīgajā darbā.Transporta izdevumi, materāli radošajām darbnīcām</t>
  </si>
  <si>
    <t>Mobilie izbraucieni uz Jauniešu politikas īstenošanas vietām</t>
  </si>
  <si>
    <t>Mobilie izbraucieni uz novada vietām, kur nav jauniešu politikas vietas.</t>
  </si>
  <si>
    <t>09.510</t>
  </si>
  <si>
    <t>09.810</t>
  </si>
  <si>
    <t>Staiceles pamatskola</t>
  </si>
  <si>
    <t>Anda Timermane</t>
  </si>
  <si>
    <t>Staiceles pamatskolas salidojums "Izglītībai Staicelē-120"</t>
  </si>
  <si>
    <t xml:space="preserve">Vēsturiski Staiceles pamatskolas salidojumi tiek organizēti 1 reizi 5 gados. Salidojums ir laiks, kad kopā pulcējas skolas absolventi, skolotāji un skolas darbinieki. Laiks, lai dalītos atmiņās, papildinātu vēstures lappuses. Plānotie izdevumi- muzikālais noformējums, apskaņošanas un apgaismošanas pakalpojums, materiāli vizuālajam noformējumam, inventāra noma, ēdināšanas pakalpojums, reklāmas materiāli un prezentācijas materiālu iegāde. </t>
  </si>
  <si>
    <t>09.100</t>
  </si>
  <si>
    <t>2023. gadā pasākumi netika plānoti</t>
  </si>
  <si>
    <t>09.219</t>
  </si>
  <si>
    <t>Ārija Bakmane</t>
  </si>
  <si>
    <t>01.09.2024.</t>
  </si>
  <si>
    <t>18.11.2024.</t>
  </si>
  <si>
    <t>Decembris</t>
  </si>
  <si>
    <t>Februāris Marts/Aprīlis/Maijs</t>
  </si>
  <si>
    <t>01.06.2024.</t>
  </si>
  <si>
    <t>Zinību diena, jauno audzēkņu uzņemšana un atkalsatikšanās prieks ar skolotājiem.</t>
  </si>
  <si>
    <t>Ziedi,dāvanas , dienasgrāmatas, nošu burtnīcas,zīmēšanas blokus,otas,skolas kalendāri</t>
  </si>
  <si>
    <t xml:space="preserve">Valsts svētku koncerts pilsētas kultūras namā. </t>
  </si>
  <si>
    <t>Skolas un teritorijas noformēšanai</t>
  </si>
  <si>
    <t>Adventes koncerts Ziemassvētku noskaņās.</t>
  </si>
  <si>
    <t>Kultūras nama skatuves noformēšana,koncertprogrammas noformēšana</t>
  </si>
  <si>
    <t xml:space="preserve">Limbažu novada Mūzikas skolu sadraudzības koncerts Staicelē </t>
  </si>
  <si>
    <t>Sdraudzības koncerts starp 4 novada mūzikas skolām (Limbažu, Salacgrīvas, Alojas un Staiceles)</t>
  </si>
  <si>
    <t>Ziemassvētku koncerts skolā, liecību izsniegšana. Skolas audzēkņu un vecāku sadarbība.</t>
  </si>
  <si>
    <t>Ziemassvētku audzēkņu mācību atskaites koncerts</t>
  </si>
  <si>
    <t xml:space="preserve">Ritmiskās mūzikas festivāla "Spožā nots" projekta ietvaros rīkotais  Pūšamo instrumentu koncerts "Atnāc, ieklausies, pamēģini - VARBŪT.."Sadraudzības koncerts ar novada mūzikas skolām, audzēkņu un pedagogu soliderizēšanās un pieredzes apmaiņa. Pasākums ar izglītojošu saturu.  </t>
  </si>
  <si>
    <t>Ziedi, piemiņas dāvanas, viesmālslinieku pacienāšana, noformējums</t>
  </si>
  <si>
    <t>Izlaidums.Starptautiskā bērnu aizsardzības diena.</t>
  </si>
  <si>
    <t>Izlaidums,dāvanas, ziedi,noformējums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</si>
</sst>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426]_-;\-* #,##0\ [$€-426]_-;_-* &quot;-&quot;\ [$€-426]_-;_-@_-"/>
  </numFmts>
  <fonts count="10" x14ac:knownFonts="1">
    <font>
      <sz val="10"/>
      <color rgb="FF000000"/>
      <name val="Arial"/>
    </font>
    <font>
      <b/>
      <sz val="11"/>
      <name val="Times New Roman"/>
      <family val="1"/>
      <charset val="186"/>
    </font>
    <font>
      <sz val="11"/>
      <name val="Arial"/>
      <family val="2"/>
      <charset val="186"/>
    </font>
    <font>
      <sz val="11"/>
      <name val="Times New Roman"/>
      <family val="1"/>
      <charset val="186"/>
    </font>
    <font>
      <sz val="8"/>
      <name val="Arial"/>
      <family val="2"/>
      <charset val="186"/>
    </font>
    <font>
      <sz val="11"/>
      <color theme="1"/>
      <name val="Times New Roman"/>
      <family val="1"/>
      <charset val="186"/>
    </font>
    <font>
      <sz val="11"/>
      <color rgb="FFFF0000"/>
      <name val="Times New Roman"/>
      <family val="1"/>
      <charset val="186"/>
    </font>
    <font>
      <sz val="11"/>
      <color theme="1"/>
      <name val="Calibri"/>
      <family val="2"/>
      <scheme val="minor"/>
    </font>
    <font>
      <sz val="12"/>
      <color theme="1"/>
      <name val="Times New Roman"/>
      <family val="1"/>
      <charset val="186"/>
    </font>
    <font>
      <sz val="10"/>
      <color rgb="FF000000"/>
      <name val="Arial"/>
      <family val="2"/>
      <charset val="186"/>
    </font>
  </fonts>
  <fills count="8">
    <fill>
      <patternFill patternType="none"/>
    </fill>
    <fill>
      <patternFill patternType="gray125"/>
    </fill>
    <fill>
      <patternFill patternType="solid">
        <fgColor rgb="FFFFFFFF"/>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3">
    <xf numFmtId="0" fontId="0" fillId="0" borderId="0"/>
    <xf numFmtId="0" fontId="7" fillId="0" borderId="0"/>
    <xf numFmtId="0" fontId="9" fillId="0" borderId="0"/>
  </cellStyleXfs>
  <cellXfs count="75">
    <xf numFmtId="0" fontId="0" fillId="0" borderId="0" xfId="0"/>
    <xf numFmtId="0" fontId="2" fillId="0" borderId="0" xfId="0" applyFont="1"/>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 fillId="0" borderId="0" xfId="0" applyFont="1" applyAlignment="1">
      <alignment horizontal="center" vertical="center"/>
    </xf>
    <xf numFmtId="3" fontId="3" fillId="2" borderId="1" xfId="0" applyNumberFormat="1" applyFont="1" applyFill="1" applyBorder="1" applyAlignment="1">
      <alignment horizontal="center"/>
    </xf>
    <xf numFmtId="0" fontId="2" fillId="0" borderId="0" xfId="0" applyFont="1" applyAlignment="1">
      <alignment horizontal="center"/>
    </xf>
    <xf numFmtId="0" fontId="3" fillId="2" borderId="3" xfId="0" applyFont="1" applyFill="1" applyBorder="1" applyAlignment="1">
      <alignment horizontal="center" vertical="center" wrapText="1"/>
    </xf>
    <xf numFmtId="0" fontId="3" fillId="2" borderId="2" xfId="0" applyFont="1" applyFill="1" applyBorder="1" applyAlignment="1">
      <alignment vertical="center" wrapText="1"/>
    </xf>
    <xf numFmtId="3" fontId="3" fillId="0" borderId="1" xfId="0" applyNumberFormat="1" applyFont="1" applyBorder="1" applyAlignment="1">
      <alignment horizontal="center" vertical="center"/>
    </xf>
    <xf numFmtId="0" fontId="3" fillId="5" borderId="1" xfId="0" applyFont="1" applyFill="1" applyBorder="1" applyAlignment="1">
      <alignment horizontal="left" vertical="center" wrapText="1"/>
    </xf>
    <xf numFmtId="0" fontId="3" fillId="5" borderId="1"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3" xfId="0" applyFont="1" applyFill="1" applyBorder="1" applyAlignment="1">
      <alignment horizontal="left" vertical="center" wrapText="1"/>
    </xf>
    <xf numFmtId="0" fontId="3" fillId="0" borderId="1" xfId="0" applyFont="1" applyBorder="1"/>
    <xf numFmtId="0" fontId="3" fillId="0" borderId="1" xfId="0" applyFont="1" applyBorder="1" applyAlignment="1">
      <alignment wrapText="1"/>
    </xf>
    <xf numFmtId="0" fontId="3" fillId="0" borderId="0" xfId="0" applyFont="1"/>
    <xf numFmtId="0" fontId="3" fillId="0" borderId="0" xfId="0" applyFont="1" applyAlignment="1">
      <alignment wrapText="1"/>
    </xf>
    <xf numFmtId="164" fontId="3" fillId="5" borderId="1" xfId="0" applyNumberFormat="1" applyFont="1" applyFill="1" applyBorder="1" applyAlignment="1">
      <alignment horizontal="center"/>
    </xf>
    <xf numFmtId="164" fontId="3" fillId="5" borderId="1" xfId="0" applyNumberFormat="1" applyFont="1" applyFill="1" applyBorder="1" applyAlignment="1">
      <alignment horizontal="center" vertical="center"/>
    </xf>
    <xf numFmtId="164" fontId="3" fillId="2" borderId="1" xfId="0" applyNumberFormat="1" applyFont="1" applyFill="1" applyBorder="1" applyAlignment="1">
      <alignment horizontal="center"/>
    </xf>
    <xf numFmtId="164" fontId="3" fillId="0" borderId="1" xfId="0" applyNumberFormat="1" applyFont="1" applyBorder="1" applyAlignment="1">
      <alignment horizontal="center" vertical="center"/>
    </xf>
    <xf numFmtId="164" fontId="3" fillId="6" borderId="1" xfId="0" applyNumberFormat="1" applyFont="1" applyFill="1" applyBorder="1"/>
    <xf numFmtId="164" fontId="3" fillId="0" borderId="1" xfId="0" applyNumberFormat="1" applyFont="1" applyBorder="1"/>
    <xf numFmtId="0" fontId="3" fillId="0" borderId="5" xfId="0" applyFont="1" applyBorder="1" applyAlignment="1">
      <alignment wrapText="1"/>
    </xf>
    <xf numFmtId="0" fontId="1" fillId="7" borderId="1" xfId="0" applyFont="1" applyFill="1" applyBorder="1" applyAlignment="1">
      <alignment horizontal="left" vertical="center"/>
    </xf>
    <xf numFmtId="0" fontId="1" fillId="7" borderId="1" xfId="0" applyFont="1" applyFill="1" applyBorder="1" applyAlignment="1">
      <alignment horizontal="center" vertical="center"/>
    </xf>
    <xf numFmtId="0" fontId="1" fillId="7" borderId="1" xfId="0" applyFont="1" applyFill="1" applyBorder="1" applyAlignment="1">
      <alignment vertical="center"/>
    </xf>
    <xf numFmtId="164" fontId="1" fillId="7" borderId="1" xfId="0" applyNumberFormat="1" applyFont="1" applyFill="1" applyBorder="1" applyAlignment="1">
      <alignment horizontal="center"/>
    </xf>
    <xf numFmtId="0" fontId="3" fillId="7" borderId="5" xfId="0" applyFont="1" applyFill="1" applyBorder="1"/>
    <xf numFmtId="0" fontId="6" fillId="0" borderId="1" xfId="0" applyFont="1" applyBorder="1" applyAlignment="1">
      <alignment wrapText="1"/>
    </xf>
    <xf numFmtId="0" fontId="5" fillId="0" borderId="1" xfId="1" applyFont="1" applyBorder="1" applyAlignment="1">
      <alignment wrapText="1"/>
    </xf>
    <xf numFmtId="0" fontId="6" fillId="2" borderId="1" xfId="0" applyFont="1" applyFill="1" applyBorder="1" applyAlignment="1">
      <alignment horizontal="left" vertical="center" wrapText="1"/>
    </xf>
    <xf numFmtId="16" fontId="8" fillId="0" borderId="1" xfId="1" applyNumberFormat="1" applyFont="1" applyBorder="1" applyAlignment="1">
      <alignment horizontal="center" wrapText="1"/>
    </xf>
    <xf numFmtId="0" fontId="5" fillId="0" borderId="1" xfId="1" applyFont="1" applyBorder="1" applyAlignment="1">
      <alignment horizontal="left" vertical="center" wrapText="1"/>
    </xf>
    <xf numFmtId="164" fontId="3" fillId="2" borderId="1" xfId="0" applyNumberFormat="1" applyFont="1" applyFill="1" applyBorder="1" applyAlignment="1">
      <alignment horizontal="center" vertical="center"/>
    </xf>
    <xf numFmtId="0" fontId="8" fillId="0" borderId="1" xfId="1" applyFont="1" applyBorder="1" applyAlignment="1">
      <alignment horizontal="center" vertical="center" wrapText="1"/>
    </xf>
    <xf numFmtId="0" fontId="6" fillId="0" borderId="1" xfId="1" applyFont="1" applyBorder="1" applyAlignment="1">
      <alignment wrapText="1"/>
    </xf>
    <xf numFmtId="49" fontId="5" fillId="0" borderId="1" xfId="0" applyNumberFormat="1" applyFont="1" applyBorder="1" applyAlignment="1">
      <alignment horizontal="center" wrapText="1"/>
    </xf>
    <xf numFmtId="0" fontId="3" fillId="2" borderId="2" xfId="0"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3" fillId="2" borderId="1" xfId="0" applyFont="1" applyFill="1" applyBorder="1" applyAlignment="1">
      <alignment vertical="center" wrapText="1"/>
    </xf>
    <xf numFmtId="0" fontId="6" fillId="0" borderId="5" xfId="0" applyFont="1" applyBorder="1" applyAlignment="1">
      <alignment wrapText="1"/>
    </xf>
    <xf numFmtId="0" fontId="3" fillId="5" borderId="2" xfId="0" applyFont="1" applyFill="1" applyBorder="1" applyAlignment="1">
      <alignment horizontal="center" vertical="center" wrapText="1"/>
    </xf>
    <xf numFmtId="0" fontId="3" fillId="0" borderId="1" xfId="0" applyFont="1" applyBorder="1" applyAlignment="1">
      <alignment horizontal="center" vertical="center" wrapText="1"/>
    </xf>
    <xf numFmtId="164" fontId="3" fillId="0" borderId="0" xfId="0" applyNumberFormat="1" applyFont="1"/>
    <xf numFmtId="164" fontId="6" fillId="0" borderId="0" xfId="0" applyNumberFormat="1" applyFont="1"/>
    <xf numFmtId="0" fontId="6" fillId="0" borderId="0" xfId="0" applyFont="1"/>
    <xf numFmtId="3" fontId="3" fillId="0" borderId="0" xfId="0" applyNumberFormat="1" applyFont="1"/>
    <xf numFmtId="0" fontId="3" fillId="0" borderId="3" xfId="0" applyFont="1" applyBorder="1" applyAlignment="1">
      <alignment horizontal="center" vertical="center" wrapText="1"/>
    </xf>
    <xf numFmtId="0" fontId="3" fillId="5" borderId="4" xfId="0" applyFont="1" applyFill="1" applyBorder="1" applyAlignment="1">
      <alignment horizontal="center" vertical="center" wrapText="1"/>
    </xf>
    <xf numFmtId="0" fontId="3" fillId="5" borderId="2"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0" borderId="1" xfId="0" applyFont="1" applyBorder="1" applyAlignment="1">
      <alignment vertical="center" wrapText="1"/>
    </xf>
    <xf numFmtId="14" fontId="8" fillId="0" borderId="1" xfId="1" applyNumberFormat="1" applyFont="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3" borderId="1" xfId="0" applyFont="1" applyFill="1" applyBorder="1" applyAlignment="1">
      <alignment horizontal="center" wrapText="1"/>
    </xf>
    <xf numFmtId="0" fontId="1" fillId="4"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4" borderId="1" xfId="0" applyFont="1" applyFill="1" applyBorder="1" applyAlignment="1">
      <alignment horizontal="center" wrapText="1"/>
    </xf>
    <xf numFmtId="0" fontId="1" fillId="7" borderId="1" xfId="0" applyFont="1" applyFill="1" applyBorder="1" applyAlignment="1">
      <alignment horizontal="left" vertical="center"/>
    </xf>
    <xf numFmtId="0" fontId="1" fillId="3"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2" borderId="3" xfId="0" applyFont="1" applyFill="1" applyBorder="1" applyAlignment="1">
      <alignment horizontal="center" vertical="center" wrapText="1"/>
    </xf>
  </cellXfs>
  <cellStyles count="3">
    <cellStyle name="Normal 2" xfId="1" xr:uid="{5DA36C0D-D300-4D82-BE82-92FFFCE8AB50}"/>
    <cellStyle name="Parasts" xfId="0" builtinId="0"/>
    <cellStyle name="Parasts 2" xfId="2" xr:uid="{329A266E-E3F5-47F4-8F49-D36F897019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4"/>
  <sheetViews>
    <sheetView showGridLines="0" tabSelected="1" topLeftCell="C42" zoomScale="80" zoomScaleNormal="80" workbookViewId="0">
      <selection activeCell="AB43" sqref="AB43"/>
    </sheetView>
  </sheetViews>
  <sheetFormatPr defaultColWidth="8.88671875" defaultRowHeight="13.8" outlineLevelRow="2" outlineLevelCol="1" x14ac:dyDescent="0.25"/>
  <cols>
    <col min="1" max="1" width="5.109375" style="1" customWidth="1"/>
    <col min="2" max="2" width="18.109375" style="1" customWidth="1"/>
    <col min="3" max="3" width="18.33203125" style="1" customWidth="1"/>
    <col min="4" max="4" width="6.88671875" style="6" customWidth="1"/>
    <col min="5" max="5" width="17.109375" style="6" customWidth="1"/>
    <col min="6" max="6" width="10.6640625" style="4" customWidth="1"/>
    <col min="7" max="7" width="10.44140625" style="4" customWidth="1"/>
    <col min="8" max="8" width="26" style="1" customWidth="1"/>
    <col min="9" max="9" width="13.109375" style="6" customWidth="1"/>
    <col min="10" max="10" width="12" style="6" customWidth="1"/>
    <col min="11" max="11" width="13.33203125" style="4" customWidth="1"/>
    <col min="12" max="12" width="33.88671875" style="4" customWidth="1"/>
    <col min="13" max="13" width="10.6640625" style="4" hidden="1" customWidth="1" outlineLevel="1"/>
    <col min="14" max="14" width="24.109375" style="1" hidden="1" customWidth="1" outlineLevel="1"/>
    <col min="15" max="15" width="13" style="6" hidden="1" customWidth="1" outlineLevel="1"/>
    <col min="16" max="16" width="13.88671875" style="6" hidden="1" customWidth="1" outlineLevel="1"/>
    <col min="17" max="17" width="18.109375" style="4" customWidth="1" collapsed="1"/>
    <col min="18" max="18" width="13.109375" style="16" bestFit="1" customWidth="1"/>
    <col min="19" max="19" width="35" style="17" hidden="1" customWidth="1"/>
    <col min="20" max="20" width="12.33203125" style="16" hidden="1" customWidth="1"/>
    <col min="21" max="21" width="11.33203125" style="16" hidden="1" customWidth="1"/>
    <col min="22" max="22" width="13.33203125" style="16" hidden="1" customWidth="1"/>
    <col min="23" max="16384" width="8.88671875" style="1"/>
  </cols>
  <sheetData>
    <row r="1" spans="1:22" ht="13.95" customHeight="1" x14ac:dyDescent="0.25">
      <c r="A1" s="66" t="s">
        <v>8</v>
      </c>
      <c r="B1" s="66"/>
      <c r="C1" s="62" t="s">
        <v>13</v>
      </c>
      <c r="D1" s="62" t="s">
        <v>14</v>
      </c>
      <c r="E1" s="62" t="s">
        <v>30</v>
      </c>
      <c r="F1" s="57" t="s">
        <v>0</v>
      </c>
      <c r="G1" s="57" t="s">
        <v>9</v>
      </c>
      <c r="H1" s="57" t="s">
        <v>10</v>
      </c>
      <c r="I1" s="60" t="s">
        <v>27</v>
      </c>
      <c r="J1" s="60" t="s">
        <v>28</v>
      </c>
      <c r="K1" s="57" t="s">
        <v>29</v>
      </c>
      <c r="L1" s="62" t="s">
        <v>31</v>
      </c>
      <c r="M1" s="61" t="s">
        <v>9</v>
      </c>
      <c r="N1" s="61" t="s">
        <v>10</v>
      </c>
      <c r="O1" s="64" t="s">
        <v>11</v>
      </c>
      <c r="P1" s="64" t="s">
        <v>12</v>
      </c>
      <c r="Q1" s="61" t="s">
        <v>24</v>
      </c>
      <c r="R1" s="56" t="s">
        <v>25</v>
      </c>
      <c r="S1" s="57" t="s">
        <v>26</v>
      </c>
    </row>
    <row r="2" spans="1:22" ht="26.4" customHeight="1" x14ac:dyDescent="0.25">
      <c r="A2" s="66"/>
      <c r="B2" s="66"/>
      <c r="C2" s="63"/>
      <c r="D2" s="63"/>
      <c r="E2" s="63"/>
      <c r="F2" s="57"/>
      <c r="G2" s="57"/>
      <c r="H2" s="57"/>
      <c r="I2" s="60"/>
      <c r="J2" s="60"/>
      <c r="K2" s="57"/>
      <c r="L2" s="63"/>
      <c r="M2" s="61"/>
      <c r="N2" s="61"/>
      <c r="O2" s="64"/>
      <c r="P2" s="64"/>
      <c r="Q2" s="61"/>
      <c r="R2" s="56"/>
      <c r="S2" s="57"/>
    </row>
    <row r="3" spans="1:22" ht="43.2" hidden="1" customHeight="1" outlineLevel="2" x14ac:dyDescent="0.25">
      <c r="A3" s="71" t="s">
        <v>45</v>
      </c>
      <c r="B3" s="71" t="s">
        <v>46</v>
      </c>
      <c r="C3" s="71" t="s">
        <v>193</v>
      </c>
      <c r="D3" s="44" t="s">
        <v>15</v>
      </c>
      <c r="E3" s="49" t="s">
        <v>194</v>
      </c>
      <c r="F3" s="71" t="s">
        <v>258</v>
      </c>
      <c r="G3" s="3"/>
      <c r="H3" s="2" t="s">
        <v>195</v>
      </c>
      <c r="I3" s="21"/>
      <c r="J3" s="21">
        <v>150</v>
      </c>
      <c r="K3" s="21">
        <f>J3-I3</f>
        <v>150</v>
      </c>
      <c r="L3" s="40" t="s">
        <v>196</v>
      </c>
      <c r="M3" s="3" t="s">
        <v>47</v>
      </c>
      <c r="N3" s="2" t="s">
        <v>48</v>
      </c>
      <c r="O3" s="21">
        <v>1000</v>
      </c>
      <c r="P3" s="21">
        <v>3000</v>
      </c>
      <c r="Q3" s="21">
        <f>P3-O3</f>
        <v>2000</v>
      </c>
      <c r="R3" s="14"/>
      <c r="S3" s="15"/>
    </row>
    <row r="4" spans="1:22" ht="43.2" hidden="1" customHeight="1" outlineLevel="2" x14ac:dyDescent="0.25">
      <c r="A4" s="72"/>
      <c r="B4" s="72"/>
      <c r="C4" s="72"/>
      <c r="D4" s="44" t="s">
        <v>16</v>
      </c>
      <c r="E4" s="49" t="s">
        <v>36</v>
      </c>
      <c r="F4" s="72"/>
      <c r="G4" s="3"/>
      <c r="H4" s="2" t="s">
        <v>197</v>
      </c>
      <c r="I4" s="21"/>
      <c r="J4" s="21">
        <v>550</v>
      </c>
      <c r="K4" s="21">
        <f t="shared" ref="K4:K5" si="0">J4-I4</f>
        <v>550</v>
      </c>
      <c r="L4" s="40" t="s">
        <v>198</v>
      </c>
      <c r="M4" s="3"/>
      <c r="N4" s="2"/>
      <c r="O4" s="21"/>
      <c r="P4" s="21"/>
      <c r="Q4" s="21"/>
      <c r="R4" s="14"/>
      <c r="S4" s="15"/>
    </row>
    <row r="5" spans="1:22" ht="43.2" hidden="1" customHeight="1" outlineLevel="2" x14ac:dyDescent="0.25">
      <c r="A5" s="73"/>
      <c r="B5" s="73"/>
      <c r="C5" s="73"/>
      <c r="D5" s="44" t="s">
        <v>17</v>
      </c>
      <c r="E5" s="49" t="s">
        <v>35</v>
      </c>
      <c r="F5" s="73"/>
      <c r="G5" s="3"/>
      <c r="H5" s="2" t="s">
        <v>199</v>
      </c>
      <c r="I5" s="21"/>
      <c r="J5" s="21">
        <v>200</v>
      </c>
      <c r="K5" s="21">
        <f t="shared" si="0"/>
        <v>200</v>
      </c>
      <c r="L5" s="40" t="s">
        <v>200</v>
      </c>
      <c r="M5" s="3"/>
      <c r="N5" s="2"/>
      <c r="O5" s="21"/>
      <c r="P5" s="21"/>
      <c r="Q5" s="21"/>
      <c r="R5" s="14"/>
      <c r="S5" s="15"/>
    </row>
    <row r="6" spans="1:22" ht="41.4" outlineLevel="1" collapsed="1" x14ac:dyDescent="0.25">
      <c r="A6" s="10" t="s">
        <v>45</v>
      </c>
      <c r="B6" s="10" t="s">
        <v>46</v>
      </c>
      <c r="C6" s="11" t="s">
        <v>193</v>
      </c>
      <c r="D6" s="11"/>
      <c r="E6" s="11"/>
      <c r="F6" s="11"/>
      <c r="G6" s="11"/>
      <c r="H6" s="11" t="s">
        <v>7</v>
      </c>
      <c r="I6" s="18">
        <f>SUM(I3:I5)</f>
        <v>0</v>
      </c>
      <c r="J6" s="18">
        <f t="shared" ref="J6:K6" si="1">SUM(J3:J5)</f>
        <v>900</v>
      </c>
      <c r="K6" s="18">
        <f t="shared" si="1"/>
        <v>900</v>
      </c>
      <c r="L6" s="18"/>
      <c r="M6" s="11"/>
      <c r="N6" s="11" t="s">
        <v>7</v>
      </c>
      <c r="O6" s="18">
        <f>SUM(O3)</f>
        <v>1000</v>
      </c>
      <c r="P6" s="18">
        <f t="shared" ref="P6:Q6" si="2">SUM(P3)</f>
        <v>3000</v>
      </c>
      <c r="Q6" s="18">
        <f t="shared" si="2"/>
        <v>2000</v>
      </c>
      <c r="R6" s="22">
        <f>K6-Q6</f>
        <v>-1100</v>
      </c>
      <c r="S6" s="30"/>
      <c r="T6" s="45">
        <f>Q6/1.1</f>
        <v>1818.181818181818</v>
      </c>
      <c r="U6" s="46"/>
      <c r="V6" s="47"/>
    </row>
    <row r="7" spans="1:22" ht="69" hidden="1" outlineLevel="2" x14ac:dyDescent="0.25">
      <c r="A7" s="53">
        <v>924</v>
      </c>
      <c r="B7" s="53" t="s">
        <v>132</v>
      </c>
      <c r="C7" s="52" t="s">
        <v>133</v>
      </c>
      <c r="D7" s="44" t="s">
        <v>15</v>
      </c>
      <c r="E7" s="49" t="s">
        <v>136</v>
      </c>
      <c r="F7" s="52" t="s">
        <v>260</v>
      </c>
      <c r="G7" s="3"/>
      <c r="H7" s="2" t="s">
        <v>134</v>
      </c>
      <c r="I7" s="21">
        <v>1600</v>
      </c>
      <c r="J7" s="21">
        <v>2800</v>
      </c>
      <c r="K7" s="21">
        <f>J7-I7</f>
        <v>1200</v>
      </c>
      <c r="L7" s="40" t="s">
        <v>135</v>
      </c>
      <c r="M7" s="3"/>
      <c r="N7" s="2"/>
      <c r="O7" s="5"/>
      <c r="P7" s="21"/>
      <c r="Q7" s="21"/>
      <c r="R7" s="14"/>
      <c r="S7" s="15" t="s">
        <v>259</v>
      </c>
    </row>
    <row r="8" spans="1:22" outlineLevel="1" collapsed="1" x14ac:dyDescent="0.25">
      <c r="A8" s="51">
        <v>924</v>
      </c>
      <c r="B8" s="51" t="s">
        <v>132</v>
      </c>
      <c r="C8" s="43" t="s">
        <v>133</v>
      </c>
      <c r="D8" s="11"/>
      <c r="E8" s="12"/>
      <c r="F8" s="43"/>
      <c r="G8" s="11"/>
      <c r="H8" s="11" t="s">
        <v>7</v>
      </c>
      <c r="I8" s="18">
        <f>SUM(I7)</f>
        <v>1600</v>
      </c>
      <c r="J8" s="18">
        <f t="shared" ref="J8" si="3">SUM(J7)</f>
        <v>2800</v>
      </c>
      <c r="K8" s="18">
        <f>SUM(K7)</f>
        <v>1200</v>
      </c>
      <c r="L8" s="18"/>
      <c r="M8" s="11"/>
      <c r="N8" s="11" t="s">
        <v>7</v>
      </c>
      <c r="O8" s="18">
        <f>SUM(O7)</f>
        <v>0</v>
      </c>
      <c r="P8" s="18">
        <f t="shared" ref="P8:Q8" si="4">SUM(P7)</f>
        <v>0</v>
      </c>
      <c r="Q8" s="18">
        <f t="shared" si="4"/>
        <v>0</v>
      </c>
      <c r="R8" s="22">
        <f>K8-Q8</f>
        <v>1200</v>
      </c>
      <c r="S8" s="30"/>
      <c r="T8" s="45"/>
      <c r="U8" s="46"/>
      <c r="V8" s="47"/>
    </row>
    <row r="9" spans="1:22" ht="179.4" hidden="1" outlineLevel="2" x14ac:dyDescent="0.25">
      <c r="A9" s="53">
        <v>929</v>
      </c>
      <c r="B9" s="53" t="s">
        <v>254</v>
      </c>
      <c r="C9" s="52" t="s">
        <v>255</v>
      </c>
      <c r="D9" s="44" t="s">
        <v>15</v>
      </c>
      <c r="E9" s="49" t="s">
        <v>42</v>
      </c>
      <c r="F9" s="52" t="s">
        <v>260</v>
      </c>
      <c r="G9" s="3"/>
      <c r="H9" s="2" t="s">
        <v>256</v>
      </c>
      <c r="I9" s="21">
        <v>2500</v>
      </c>
      <c r="J9" s="21">
        <v>7000</v>
      </c>
      <c r="K9" s="21">
        <f>J9-I9</f>
        <v>4500</v>
      </c>
      <c r="L9" s="40" t="s">
        <v>257</v>
      </c>
      <c r="M9" s="3"/>
      <c r="N9" s="2"/>
      <c r="O9" s="21"/>
      <c r="P9" s="21"/>
      <c r="Q9" s="21"/>
      <c r="R9" s="14"/>
      <c r="S9" s="15"/>
    </row>
    <row r="10" spans="1:22" outlineLevel="1" collapsed="1" x14ac:dyDescent="0.25">
      <c r="A10" s="51">
        <v>929</v>
      </c>
      <c r="B10" s="51" t="s">
        <v>254</v>
      </c>
      <c r="C10" s="43" t="s">
        <v>255</v>
      </c>
      <c r="D10" s="11"/>
      <c r="E10" s="12"/>
      <c r="F10" s="43"/>
      <c r="G10" s="11"/>
      <c r="H10" s="11" t="s">
        <v>7</v>
      </c>
      <c r="I10" s="18">
        <f>SUM(I9)</f>
        <v>2500</v>
      </c>
      <c r="J10" s="18">
        <f t="shared" ref="J10" si="5">SUM(J9)</f>
        <v>7000</v>
      </c>
      <c r="K10" s="18">
        <f>SUM(K9)</f>
        <v>4500</v>
      </c>
      <c r="L10" s="18"/>
      <c r="M10" s="11"/>
      <c r="N10" s="11" t="s">
        <v>7</v>
      </c>
      <c r="O10" s="18">
        <f>SUM(O9)</f>
        <v>0</v>
      </c>
      <c r="P10" s="18">
        <f t="shared" ref="P10:Q10" si="6">SUM(P9)</f>
        <v>0</v>
      </c>
      <c r="Q10" s="18">
        <f t="shared" si="6"/>
        <v>0</v>
      </c>
      <c r="R10" s="22">
        <f>K10-Q10</f>
        <v>4500</v>
      </c>
      <c r="S10" s="30"/>
      <c r="T10" s="45"/>
      <c r="U10" s="46"/>
      <c r="V10" s="47"/>
    </row>
    <row r="11" spans="1:22" ht="55.2" hidden="1" outlineLevel="2" x14ac:dyDescent="0.25">
      <c r="A11" s="58">
        <v>941</v>
      </c>
      <c r="B11" s="58" t="s">
        <v>50</v>
      </c>
      <c r="C11" s="58" t="s">
        <v>206</v>
      </c>
      <c r="D11" s="3" t="s">
        <v>15</v>
      </c>
      <c r="E11" s="7" t="s">
        <v>201</v>
      </c>
      <c r="F11" s="58" t="s">
        <v>252</v>
      </c>
      <c r="G11" s="3"/>
      <c r="H11" s="2" t="s">
        <v>207</v>
      </c>
      <c r="I11" s="21"/>
      <c r="J11" s="21">
        <v>650</v>
      </c>
      <c r="K11" s="21">
        <f>J11-I11</f>
        <v>650</v>
      </c>
      <c r="L11" s="40" t="s">
        <v>208</v>
      </c>
      <c r="M11" s="3" t="s">
        <v>51</v>
      </c>
      <c r="N11" s="2" t="s">
        <v>52</v>
      </c>
      <c r="O11" s="5"/>
      <c r="P11" s="21">
        <v>500</v>
      </c>
      <c r="Q11" s="21">
        <f>P11-O11</f>
        <v>500</v>
      </c>
      <c r="R11" s="14"/>
      <c r="S11" s="15"/>
    </row>
    <row r="12" spans="1:22" ht="96.6" hidden="1" outlineLevel="2" x14ac:dyDescent="0.25">
      <c r="A12" s="59"/>
      <c r="B12" s="59"/>
      <c r="C12" s="59"/>
      <c r="D12" s="3" t="s">
        <v>16</v>
      </c>
      <c r="E12" s="7" t="s">
        <v>202</v>
      </c>
      <c r="F12" s="59"/>
      <c r="G12" s="3"/>
      <c r="H12" s="2" t="s">
        <v>209</v>
      </c>
      <c r="I12" s="21"/>
      <c r="J12" s="21">
        <v>700</v>
      </c>
      <c r="K12" s="21">
        <f t="shared" ref="K12:K15" si="7">J12-I12</f>
        <v>700</v>
      </c>
      <c r="L12" s="40" t="s">
        <v>210</v>
      </c>
      <c r="M12" s="3" t="s">
        <v>53</v>
      </c>
      <c r="N12" s="2" t="s">
        <v>54</v>
      </c>
      <c r="O12" s="21">
        <v>600</v>
      </c>
      <c r="P12" s="21">
        <v>18500</v>
      </c>
      <c r="Q12" s="21">
        <f>P12-O12</f>
        <v>17900</v>
      </c>
      <c r="R12" s="14"/>
      <c r="S12" s="15"/>
    </row>
    <row r="13" spans="1:22" ht="27.6" hidden="1" outlineLevel="2" x14ac:dyDescent="0.25">
      <c r="A13" s="59"/>
      <c r="B13" s="59"/>
      <c r="C13" s="59"/>
      <c r="D13" s="3" t="s">
        <v>17</v>
      </c>
      <c r="E13" s="7" t="s">
        <v>203</v>
      </c>
      <c r="F13" s="59"/>
      <c r="G13" s="3"/>
      <c r="H13" s="2" t="s">
        <v>211</v>
      </c>
      <c r="I13" s="21"/>
      <c r="J13" s="21">
        <v>100</v>
      </c>
      <c r="K13" s="21">
        <f t="shared" si="7"/>
        <v>100</v>
      </c>
      <c r="L13" s="40" t="s">
        <v>212</v>
      </c>
      <c r="M13" s="3"/>
      <c r="N13" s="2"/>
      <c r="O13" s="21"/>
      <c r="P13" s="21"/>
      <c r="Q13" s="21"/>
      <c r="R13" s="14"/>
      <c r="S13" s="15"/>
    </row>
    <row r="14" spans="1:22" ht="27.6" hidden="1" outlineLevel="2" x14ac:dyDescent="0.25">
      <c r="A14" s="59"/>
      <c r="B14" s="59"/>
      <c r="C14" s="59"/>
      <c r="D14" s="3" t="s">
        <v>18</v>
      </c>
      <c r="E14" s="7" t="s">
        <v>204</v>
      </c>
      <c r="F14" s="59"/>
      <c r="G14" s="3"/>
      <c r="H14" s="2" t="s">
        <v>213</v>
      </c>
      <c r="I14" s="21"/>
      <c r="J14" s="21">
        <v>50</v>
      </c>
      <c r="K14" s="21">
        <f t="shared" si="7"/>
        <v>50</v>
      </c>
      <c r="L14" s="40" t="s">
        <v>214</v>
      </c>
      <c r="M14" s="3"/>
      <c r="N14" s="2"/>
      <c r="O14" s="21"/>
      <c r="P14" s="21"/>
      <c r="Q14" s="21"/>
      <c r="R14" s="14"/>
      <c r="S14" s="15"/>
    </row>
    <row r="15" spans="1:22" ht="41.4" hidden="1" outlineLevel="2" x14ac:dyDescent="0.25">
      <c r="A15" s="74"/>
      <c r="B15" s="74"/>
      <c r="C15" s="74"/>
      <c r="D15" s="3" t="s">
        <v>19</v>
      </c>
      <c r="E15" s="7" t="s">
        <v>205</v>
      </c>
      <c r="F15" s="74"/>
      <c r="G15" s="3"/>
      <c r="H15" s="2" t="s">
        <v>215</v>
      </c>
      <c r="I15" s="21"/>
      <c r="J15" s="21">
        <v>70</v>
      </c>
      <c r="K15" s="21">
        <f t="shared" si="7"/>
        <v>70</v>
      </c>
      <c r="L15" s="40" t="s">
        <v>216</v>
      </c>
      <c r="M15" s="3"/>
      <c r="N15" s="2"/>
      <c r="O15" s="21"/>
      <c r="P15" s="21"/>
      <c r="Q15" s="21"/>
      <c r="R15" s="14"/>
      <c r="S15" s="15"/>
    </row>
    <row r="16" spans="1:22" ht="27.6" outlineLevel="1" collapsed="1" x14ac:dyDescent="0.25">
      <c r="A16" s="10" t="s">
        <v>49</v>
      </c>
      <c r="B16" s="10" t="s">
        <v>50</v>
      </c>
      <c r="C16" s="11" t="s">
        <v>206</v>
      </c>
      <c r="D16" s="11"/>
      <c r="E16" s="12"/>
      <c r="F16" s="11"/>
      <c r="G16" s="11"/>
      <c r="H16" s="11" t="s">
        <v>7</v>
      </c>
      <c r="I16" s="18">
        <f>SUM(I11:I15)</f>
        <v>0</v>
      </c>
      <c r="J16" s="18">
        <f t="shared" ref="J16" si="8">SUM(J11:J15)</f>
        <v>1570</v>
      </c>
      <c r="K16" s="18">
        <f>SUM(K11:K15)</f>
        <v>1570</v>
      </c>
      <c r="L16" s="18"/>
      <c r="M16" s="11"/>
      <c r="N16" s="11" t="s">
        <v>7</v>
      </c>
      <c r="O16" s="18">
        <f>SUM(O11:O12)</f>
        <v>600</v>
      </c>
      <c r="P16" s="18">
        <f t="shared" ref="P16:Q16" si="9">SUM(P11:P12)</f>
        <v>19000</v>
      </c>
      <c r="Q16" s="18">
        <f t="shared" si="9"/>
        <v>18400</v>
      </c>
      <c r="R16" s="22">
        <f>K16-Q16</f>
        <v>-16830</v>
      </c>
      <c r="S16" s="30"/>
      <c r="T16" s="45">
        <f>Q16/1.1</f>
        <v>16727.272727272724</v>
      </c>
      <c r="U16" s="46"/>
      <c r="V16" s="47"/>
    </row>
    <row r="17" spans="1:22" ht="41.4" hidden="1" outlineLevel="2" x14ac:dyDescent="0.25">
      <c r="A17" s="69"/>
      <c r="B17" s="67"/>
      <c r="C17" s="58"/>
      <c r="D17" s="3"/>
      <c r="E17" s="3"/>
      <c r="F17" s="58"/>
      <c r="G17" s="3"/>
      <c r="H17" s="2"/>
      <c r="I17" s="35"/>
      <c r="J17" s="35"/>
      <c r="K17" s="35"/>
      <c r="L17" s="9"/>
      <c r="M17" s="3" t="s">
        <v>57</v>
      </c>
      <c r="N17" s="2" t="s">
        <v>58</v>
      </c>
      <c r="O17" s="35">
        <v>600</v>
      </c>
      <c r="P17" s="35">
        <v>1481</v>
      </c>
      <c r="Q17" s="21">
        <f>P17-O17</f>
        <v>881</v>
      </c>
      <c r="R17" s="23"/>
      <c r="S17" s="15"/>
    </row>
    <row r="18" spans="1:22" ht="55.2" hidden="1" outlineLevel="2" x14ac:dyDescent="0.25">
      <c r="A18" s="70"/>
      <c r="B18" s="67"/>
      <c r="C18" s="59"/>
      <c r="D18" s="3"/>
      <c r="E18" s="3"/>
      <c r="F18" s="59"/>
      <c r="G18" s="3"/>
      <c r="H18" s="2"/>
      <c r="I18" s="35"/>
      <c r="J18" s="35"/>
      <c r="K18" s="35"/>
      <c r="L18" s="9"/>
      <c r="M18" s="3" t="s">
        <v>59</v>
      </c>
      <c r="N18" s="2" t="s">
        <v>60</v>
      </c>
      <c r="O18" s="20"/>
      <c r="P18" s="35">
        <v>150</v>
      </c>
      <c r="Q18" s="21">
        <f>P18-O18</f>
        <v>150</v>
      </c>
      <c r="R18" s="23"/>
      <c r="S18" s="15"/>
    </row>
    <row r="19" spans="1:22" ht="27.6" outlineLevel="1" collapsed="1" x14ac:dyDescent="0.25">
      <c r="A19" s="13" t="s">
        <v>55</v>
      </c>
      <c r="B19" s="10" t="s">
        <v>56</v>
      </c>
      <c r="C19" s="11"/>
      <c r="D19" s="11"/>
      <c r="E19" s="11"/>
      <c r="F19" s="11"/>
      <c r="G19" s="11"/>
      <c r="H19" s="11" t="s">
        <v>7</v>
      </c>
      <c r="I19" s="18">
        <f>SUM(I17:I18)</f>
        <v>0</v>
      </c>
      <c r="J19" s="18">
        <f t="shared" ref="J19:K19" si="10">SUM(J17:J18)</f>
        <v>0</v>
      </c>
      <c r="K19" s="18">
        <f t="shared" si="10"/>
        <v>0</v>
      </c>
      <c r="L19" s="18"/>
      <c r="M19" s="11"/>
      <c r="N19" s="11" t="s">
        <v>7</v>
      </c>
      <c r="O19" s="18">
        <f>SUM(O17:O18)</f>
        <v>600</v>
      </c>
      <c r="P19" s="18">
        <f t="shared" ref="P19:Q19" si="11">SUM(P17:P18)</f>
        <v>1631</v>
      </c>
      <c r="Q19" s="18">
        <f t="shared" si="11"/>
        <v>1031</v>
      </c>
      <c r="R19" s="22">
        <f>K19-Q19</f>
        <v>-1031</v>
      </c>
      <c r="S19" s="15"/>
      <c r="T19" s="45"/>
      <c r="U19" s="46"/>
      <c r="V19" s="47"/>
    </row>
    <row r="20" spans="1:22" ht="82.8" hidden="1" outlineLevel="2" x14ac:dyDescent="0.25">
      <c r="A20" s="67">
        <v>943</v>
      </c>
      <c r="B20" s="67" t="s">
        <v>62</v>
      </c>
      <c r="C20" s="58" t="s">
        <v>137</v>
      </c>
      <c r="D20" s="3" t="s">
        <v>15</v>
      </c>
      <c r="E20" s="3" t="s">
        <v>138</v>
      </c>
      <c r="F20" s="68" t="s">
        <v>252</v>
      </c>
      <c r="G20" s="3"/>
      <c r="H20" s="2" t="s">
        <v>139</v>
      </c>
      <c r="I20" s="35"/>
      <c r="J20" s="35">
        <v>450</v>
      </c>
      <c r="K20" s="35">
        <f>J20-I20</f>
        <v>450</v>
      </c>
      <c r="L20" s="40" t="s">
        <v>140</v>
      </c>
      <c r="M20" s="3" t="s">
        <v>63</v>
      </c>
      <c r="N20" s="2" t="s">
        <v>64</v>
      </c>
      <c r="O20" s="20"/>
      <c r="P20" s="21">
        <v>550</v>
      </c>
      <c r="Q20" s="21">
        <f>P20-O20</f>
        <v>550</v>
      </c>
      <c r="R20" s="23"/>
      <c r="S20" s="15"/>
    </row>
    <row r="21" spans="1:22" ht="138" hidden="1" outlineLevel="2" x14ac:dyDescent="0.25">
      <c r="A21" s="67"/>
      <c r="B21" s="67"/>
      <c r="C21" s="59"/>
      <c r="D21" s="3" t="s">
        <v>16</v>
      </c>
      <c r="E21" s="3" t="s">
        <v>36</v>
      </c>
      <c r="F21" s="68"/>
      <c r="G21" s="3"/>
      <c r="H21" s="2" t="s">
        <v>141</v>
      </c>
      <c r="I21" s="35"/>
      <c r="J21" s="35">
        <v>450</v>
      </c>
      <c r="K21" s="35">
        <f>J21-I21</f>
        <v>450</v>
      </c>
      <c r="L21" s="40" t="s">
        <v>142</v>
      </c>
      <c r="M21" s="3" t="s">
        <v>65</v>
      </c>
      <c r="N21" s="2" t="s">
        <v>66</v>
      </c>
      <c r="O21" s="20"/>
      <c r="P21" s="21">
        <v>450</v>
      </c>
      <c r="Q21" s="21">
        <f>P21-O21</f>
        <v>450</v>
      </c>
      <c r="R21" s="23"/>
      <c r="S21" s="54" t="s">
        <v>143</v>
      </c>
    </row>
    <row r="22" spans="1:22" ht="27.6" outlineLevel="1" collapsed="1" x14ac:dyDescent="0.25">
      <c r="A22" s="10" t="s">
        <v>61</v>
      </c>
      <c r="B22" s="10" t="s">
        <v>62</v>
      </c>
      <c r="C22" s="11" t="s">
        <v>137</v>
      </c>
      <c r="D22" s="11"/>
      <c r="E22" s="11"/>
      <c r="F22" s="11"/>
      <c r="G22" s="11"/>
      <c r="H22" s="11" t="s">
        <v>7</v>
      </c>
      <c r="I22" s="18">
        <f>SUM(I20:I21)</f>
        <v>0</v>
      </c>
      <c r="J22" s="18">
        <f>SUM(J20:J21)</f>
        <v>900</v>
      </c>
      <c r="K22" s="18">
        <f>SUM(K20:K21)</f>
        <v>900</v>
      </c>
      <c r="L22" s="18"/>
      <c r="M22" s="11"/>
      <c r="N22" s="11" t="s">
        <v>7</v>
      </c>
      <c r="O22" s="18">
        <f>SUM(O20:O21)</f>
        <v>0</v>
      </c>
      <c r="P22" s="18">
        <f>SUM(P20:P21)</f>
        <v>1000</v>
      </c>
      <c r="Q22" s="18">
        <f>SUM(Q20:Q21)</f>
        <v>1000</v>
      </c>
      <c r="R22" s="22">
        <f>K22-Q22</f>
        <v>-100</v>
      </c>
      <c r="S22" s="15"/>
      <c r="T22" s="45">
        <f>Q22/1.1</f>
        <v>909.09090909090901</v>
      </c>
    </row>
    <row r="23" spans="1:22" ht="13.95" hidden="1" customHeight="1" outlineLevel="2" collapsed="1" x14ac:dyDescent="0.25">
      <c r="A23" s="58">
        <v>945</v>
      </c>
      <c r="B23" s="58" t="s">
        <v>68</v>
      </c>
      <c r="C23" s="58" t="s">
        <v>261</v>
      </c>
      <c r="D23" s="3" t="s">
        <v>15</v>
      </c>
      <c r="E23" s="3" t="s">
        <v>262</v>
      </c>
      <c r="F23" s="58" t="s">
        <v>252</v>
      </c>
      <c r="G23" s="3"/>
      <c r="H23" s="2" t="s">
        <v>267</v>
      </c>
      <c r="I23" s="20">
        <v>0</v>
      </c>
      <c r="J23" s="20">
        <v>80</v>
      </c>
      <c r="K23" s="20">
        <f>J23-I23</f>
        <v>80</v>
      </c>
      <c r="L23" s="40" t="s">
        <v>268</v>
      </c>
      <c r="M23" s="3" t="s">
        <v>1</v>
      </c>
      <c r="N23" s="2" t="s">
        <v>2</v>
      </c>
      <c r="O23" s="20"/>
      <c r="P23" s="20">
        <v>170</v>
      </c>
      <c r="Q23" s="21">
        <f>P23-O23</f>
        <v>170</v>
      </c>
      <c r="R23" s="22"/>
      <c r="S23" s="15"/>
    </row>
    <row r="24" spans="1:22" ht="55.2" hidden="1" outlineLevel="2" x14ac:dyDescent="0.25">
      <c r="A24" s="59"/>
      <c r="B24" s="59"/>
      <c r="C24" s="59"/>
      <c r="D24" s="3" t="s">
        <v>16</v>
      </c>
      <c r="E24" s="3" t="s">
        <v>263</v>
      </c>
      <c r="F24" s="59"/>
      <c r="G24" s="3"/>
      <c r="H24" s="2" t="s">
        <v>269</v>
      </c>
      <c r="I24" s="20">
        <v>0</v>
      </c>
      <c r="J24" s="20">
        <v>75</v>
      </c>
      <c r="K24" s="20">
        <f t="shared" ref="K24:K29" si="12">J24-I24</f>
        <v>75</v>
      </c>
      <c r="L24" s="40" t="s">
        <v>270</v>
      </c>
      <c r="M24" s="3" t="s">
        <v>5</v>
      </c>
      <c r="N24" s="2" t="s">
        <v>6</v>
      </c>
      <c r="O24" s="20"/>
      <c r="P24" s="20">
        <v>2480</v>
      </c>
      <c r="Q24" s="21">
        <f t="shared" ref="Q24:Q25" si="13">P24-O24</f>
        <v>2480</v>
      </c>
      <c r="R24" s="22"/>
      <c r="S24" s="15"/>
    </row>
    <row r="25" spans="1:22" ht="69" hidden="1" outlineLevel="2" x14ac:dyDescent="0.25">
      <c r="A25" s="59"/>
      <c r="B25" s="59"/>
      <c r="C25" s="59"/>
      <c r="D25" s="3" t="s">
        <v>17</v>
      </c>
      <c r="E25" s="3" t="s">
        <v>264</v>
      </c>
      <c r="F25" s="59"/>
      <c r="G25" s="3"/>
      <c r="H25" s="2" t="s">
        <v>271</v>
      </c>
      <c r="I25" s="20">
        <v>0</v>
      </c>
      <c r="J25" s="20">
        <v>120</v>
      </c>
      <c r="K25" s="20">
        <f t="shared" si="12"/>
        <v>120</v>
      </c>
      <c r="L25" s="40" t="s">
        <v>272</v>
      </c>
      <c r="M25" s="3" t="s">
        <v>69</v>
      </c>
      <c r="N25" s="2" t="s">
        <v>70</v>
      </c>
      <c r="O25" s="20"/>
      <c r="P25" s="20">
        <v>200</v>
      </c>
      <c r="Q25" s="21">
        <f t="shared" si="13"/>
        <v>200</v>
      </c>
      <c r="R25" s="22"/>
      <c r="S25" s="15"/>
    </row>
    <row r="26" spans="1:22" ht="41.4" hidden="1" outlineLevel="2" x14ac:dyDescent="0.25">
      <c r="A26" s="59"/>
      <c r="B26" s="59"/>
      <c r="C26" s="59"/>
      <c r="D26" s="3" t="s">
        <v>18</v>
      </c>
      <c r="E26" s="3" t="s">
        <v>264</v>
      </c>
      <c r="F26" s="59"/>
      <c r="G26" s="3"/>
      <c r="H26" s="2" t="s">
        <v>273</v>
      </c>
      <c r="I26" s="20">
        <v>0</v>
      </c>
      <c r="J26" s="20">
        <v>300</v>
      </c>
      <c r="K26" s="20">
        <f t="shared" si="12"/>
        <v>300</v>
      </c>
      <c r="L26" s="40" t="s">
        <v>274</v>
      </c>
      <c r="M26" s="3"/>
      <c r="N26" s="2"/>
      <c r="O26" s="20"/>
      <c r="P26" s="20"/>
      <c r="Q26" s="21"/>
      <c r="R26" s="22"/>
      <c r="S26" s="15"/>
    </row>
    <row r="27" spans="1:22" ht="55.2" hidden="1" outlineLevel="2" x14ac:dyDescent="0.25">
      <c r="A27" s="59"/>
      <c r="B27" s="59"/>
      <c r="C27" s="59"/>
      <c r="D27" s="3" t="s">
        <v>19</v>
      </c>
      <c r="E27" s="3" t="s">
        <v>264</v>
      </c>
      <c r="F27" s="59"/>
      <c r="G27" s="3"/>
      <c r="H27" s="2" t="s">
        <v>275</v>
      </c>
      <c r="I27" s="20">
        <v>0</v>
      </c>
      <c r="J27" s="20">
        <v>50</v>
      </c>
      <c r="K27" s="20">
        <f t="shared" si="12"/>
        <v>50</v>
      </c>
      <c r="L27" s="40" t="s">
        <v>276</v>
      </c>
      <c r="M27" s="3"/>
      <c r="N27" s="2"/>
      <c r="O27" s="20"/>
      <c r="P27" s="20"/>
      <c r="Q27" s="21"/>
      <c r="R27" s="22"/>
      <c r="S27" s="15"/>
    </row>
    <row r="28" spans="1:22" ht="151.80000000000001" hidden="1" outlineLevel="2" x14ac:dyDescent="0.25">
      <c r="A28" s="59"/>
      <c r="B28" s="59"/>
      <c r="C28" s="59"/>
      <c r="D28" s="3" t="s">
        <v>20</v>
      </c>
      <c r="E28" s="3" t="s">
        <v>265</v>
      </c>
      <c r="F28" s="59"/>
      <c r="G28" s="3"/>
      <c r="H28" s="2" t="s">
        <v>277</v>
      </c>
      <c r="I28" s="20">
        <v>0</v>
      </c>
      <c r="J28" s="20">
        <v>320</v>
      </c>
      <c r="K28" s="20">
        <f t="shared" si="12"/>
        <v>320</v>
      </c>
      <c r="L28" s="40" t="s">
        <v>278</v>
      </c>
      <c r="M28" s="3"/>
      <c r="N28" s="2"/>
      <c r="O28" s="20"/>
      <c r="P28" s="20"/>
      <c r="Q28" s="21"/>
      <c r="R28" s="22"/>
      <c r="S28" s="15"/>
    </row>
    <row r="29" spans="1:22" ht="27.6" hidden="1" outlineLevel="2" x14ac:dyDescent="0.25">
      <c r="A29" s="74"/>
      <c r="B29" s="74"/>
      <c r="C29" s="74"/>
      <c r="D29" s="3" t="s">
        <v>21</v>
      </c>
      <c r="E29" s="3" t="s">
        <v>266</v>
      </c>
      <c r="F29" s="74"/>
      <c r="G29" s="3"/>
      <c r="H29" s="2" t="s">
        <v>279</v>
      </c>
      <c r="I29" s="20">
        <v>0</v>
      </c>
      <c r="J29" s="20">
        <v>250</v>
      </c>
      <c r="K29" s="20">
        <f t="shared" si="12"/>
        <v>250</v>
      </c>
      <c r="L29" s="40" t="s">
        <v>280</v>
      </c>
      <c r="M29" s="3"/>
      <c r="N29" s="2"/>
      <c r="O29" s="20"/>
      <c r="P29" s="20"/>
      <c r="Q29" s="21"/>
      <c r="R29" s="22"/>
      <c r="S29" s="15"/>
    </row>
    <row r="30" spans="1:22" ht="41.4" outlineLevel="1" collapsed="1" x14ac:dyDescent="0.25">
      <c r="A30" s="10" t="s">
        <v>67</v>
      </c>
      <c r="B30" s="10" t="s">
        <v>68</v>
      </c>
      <c r="C30" s="11" t="s">
        <v>261</v>
      </c>
      <c r="D30" s="11"/>
      <c r="E30" s="11"/>
      <c r="F30" s="11"/>
      <c r="G30" s="11"/>
      <c r="H30" s="11" t="s">
        <v>7</v>
      </c>
      <c r="I30" s="19">
        <f t="shared" ref="I30:J30" si="14">SUM(I23:I29)</f>
        <v>0</v>
      </c>
      <c r="J30" s="19">
        <f t="shared" si="14"/>
        <v>1195</v>
      </c>
      <c r="K30" s="19">
        <f>SUM(K23:K29)</f>
        <v>1195</v>
      </c>
      <c r="L30" s="19"/>
      <c r="M30" s="11"/>
      <c r="N30" s="11" t="s">
        <v>7</v>
      </c>
      <c r="O30" s="19">
        <f>SUM(O23:O25)</f>
        <v>0</v>
      </c>
      <c r="P30" s="19">
        <f t="shared" ref="P30:Q30" si="15">SUM(P23:P25)</f>
        <v>2850</v>
      </c>
      <c r="Q30" s="19">
        <f t="shared" si="15"/>
        <v>2850</v>
      </c>
      <c r="R30" s="22">
        <f>K30-Q30</f>
        <v>-1655</v>
      </c>
      <c r="S30" s="15"/>
      <c r="T30" s="45">
        <f>Q30/1.1</f>
        <v>2590.9090909090905</v>
      </c>
      <c r="U30" s="46"/>
      <c r="V30" s="47"/>
    </row>
    <row r="31" spans="1:22" ht="41.4" hidden="1" outlineLevel="2" x14ac:dyDescent="0.25">
      <c r="A31" s="2">
        <v>946</v>
      </c>
      <c r="B31" s="2" t="s">
        <v>72</v>
      </c>
      <c r="C31" s="39" t="s">
        <v>144</v>
      </c>
      <c r="D31" s="3" t="s">
        <v>15</v>
      </c>
      <c r="E31" s="3" t="s">
        <v>44</v>
      </c>
      <c r="F31" s="39" t="s">
        <v>252</v>
      </c>
      <c r="G31" s="3">
        <v>4361</v>
      </c>
      <c r="H31" s="2" t="s">
        <v>145</v>
      </c>
      <c r="I31" s="21"/>
      <c r="J31" s="21">
        <v>5400</v>
      </c>
      <c r="K31" s="21">
        <f>J31-I31</f>
        <v>5400</v>
      </c>
      <c r="L31" s="40" t="s">
        <v>146</v>
      </c>
      <c r="M31" s="3" t="s">
        <v>73</v>
      </c>
      <c r="N31" s="2" t="s">
        <v>74</v>
      </c>
      <c r="O31" s="20"/>
      <c r="P31" s="35">
        <v>6000</v>
      </c>
      <c r="Q31" s="21">
        <f>P31-O31</f>
        <v>6000</v>
      </c>
      <c r="R31" s="23"/>
      <c r="S31" s="15"/>
    </row>
    <row r="32" spans="1:22" ht="49.95" customHeight="1" outlineLevel="1" collapsed="1" x14ac:dyDescent="0.25">
      <c r="A32" s="10" t="s">
        <v>71</v>
      </c>
      <c r="B32" s="10" t="s">
        <v>72</v>
      </c>
      <c r="C32" s="50" t="s">
        <v>144</v>
      </c>
      <c r="D32" s="11"/>
      <c r="E32" s="11"/>
      <c r="F32" s="11"/>
      <c r="G32" s="11"/>
      <c r="H32" s="11" t="s">
        <v>7</v>
      </c>
      <c r="I32" s="18">
        <f>SUM(I31)</f>
        <v>0</v>
      </c>
      <c r="J32" s="18">
        <f t="shared" ref="J32" si="16">SUM(J31)</f>
        <v>5400</v>
      </c>
      <c r="K32" s="18">
        <f>SUM(K31)</f>
        <v>5400</v>
      </c>
      <c r="L32" s="18"/>
      <c r="M32" s="11"/>
      <c r="N32" s="11" t="s">
        <v>7</v>
      </c>
      <c r="O32" s="18">
        <f>SUM(O31)</f>
        <v>0</v>
      </c>
      <c r="P32" s="18">
        <f t="shared" ref="P32:Q32" si="17">SUM(P31)</f>
        <v>6000</v>
      </c>
      <c r="Q32" s="18">
        <f t="shared" si="17"/>
        <v>6000</v>
      </c>
      <c r="R32" s="22">
        <f>K32-Q32</f>
        <v>-600</v>
      </c>
      <c r="S32" s="15"/>
      <c r="T32" s="45">
        <f>Q32/1.1</f>
        <v>5454.545454545454</v>
      </c>
      <c r="U32" s="46"/>
      <c r="V32" s="47"/>
    </row>
    <row r="33" spans="1:22" ht="262.2" outlineLevel="2" x14ac:dyDescent="0.25">
      <c r="A33" s="58">
        <v>951</v>
      </c>
      <c r="B33" s="58" t="s">
        <v>76</v>
      </c>
      <c r="C33" s="58" t="s">
        <v>147</v>
      </c>
      <c r="D33" s="3" t="s">
        <v>15</v>
      </c>
      <c r="E33" s="3" t="s">
        <v>148</v>
      </c>
      <c r="F33" s="58" t="s">
        <v>252</v>
      </c>
      <c r="G33" s="3"/>
      <c r="H33" s="2"/>
      <c r="I33" s="35"/>
      <c r="J33" s="35"/>
      <c r="K33" s="35"/>
      <c r="L33" s="40" t="s">
        <v>163</v>
      </c>
      <c r="M33" s="3" t="s">
        <v>77</v>
      </c>
      <c r="N33" s="2" t="s">
        <v>78</v>
      </c>
      <c r="O33" s="35">
        <v>125</v>
      </c>
      <c r="P33" s="35">
        <v>2540</v>
      </c>
      <c r="Q33" s="21">
        <f>P33-O33</f>
        <v>2415</v>
      </c>
      <c r="R33" s="23"/>
      <c r="S33" s="15"/>
    </row>
    <row r="34" spans="1:22" ht="110.4" outlineLevel="2" x14ac:dyDescent="0.25">
      <c r="A34" s="59"/>
      <c r="B34" s="59"/>
      <c r="C34" s="59"/>
      <c r="D34" s="3" t="s">
        <v>149</v>
      </c>
      <c r="E34" s="3" t="s">
        <v>148</v>
      </c>
      <c r="F34" s="59"/>
      <c r="G34" s="3"/>
      <c r="H34" s="2" t="s">
        <v>164</v>
      </c>
      <c r="I34" s="35">
        <v>0</v>
      </c>
      <c r="J34" s="35">
        <v>675</v>
      </c>
      <c r="K34" s="35">
        <f>J34-I34</f>
        <v>675</v>
      </c>
      <c r="L34" s="40" t="s">
        <v>165</v>
      </c>
      <c r="M34" s="3" t="s">
        <v>79</v>
      </c>
      <c r="N34" s="2" t="s">
        <v>80</v>
      </c>
      <c r="O34" s="35"/>
      <c r="P34" s="35">
        <v>697</v>
      </c>
      <c r="Q34" s="21">
        <f t="shared" ref="Q34:Q41" si="18">P34-O34</f>
        <v>697</v>
      </c>
      <c r="R34" s="23"/>
      <c r="S34" s="15" t="s">
        <v>184</v>
      </c>
    </row>
    <row r="35" spans="1:22" ht="110.4" outlineLevel="2" x14ac:dyDescent="0.25">
      <c r="A35" s="59"/>
      <c r="B35" s="59"/>
      <c r="C35" s="59"/>
      <c r="D35" s="3" t="s">
        <v>150</v>
      </c>
      <c r="E35" s="3" t="s">
        <v>151</v>
      </c>
      <c r="F35" s="59"/>
      <c r="G35" s="3"/>
      <c r="H35" s="2" t="s">
        <v>166</v>
      </c>
      <c r="I35" s="35">
        <v>250</v>
      </c>
      <c r="J35" s="35">
        <v>877</v>
      </c>
      <c r="K35" s="35">
        <f t="shared" ref="K35:K43" si="19">J35-I35</f>
        <v>627</v>
      </c>
      <c r="L35" s="40" t="s">
        <v>167</v>
      </c>
      <c r="M35" s="3" t="s">
        <v>81</v>
      </c>
      <c r="N35" s="2" t="s">
        <v>82</v>
      </c>
      <c r="O35" s="35">
        <v>450</v>
      </c>
      <c r="P35" s="35">
        <v>1966</v>
      </c>
      <c r="Q35" s="21">
        <f t="shared" si="18"/>
        <v>1516</v>
      </c>
      <c r="R35" s="23"/>
      <c r="S35" s="15" t="s">
        <v>185</v>
      </c>
    </row>
    <row r="36" spans="1:22" ht="193.2" outlineLevel="2" x14ac:dyDescent="0.25">
      <c r="A36" s="59"/>
      <c r="B36" s="59"/>
      <c r="C36" s="59"/>
      <c r="D36" s="3" t="s">
        <v>152</v>
      </c>
      <c r="E36" s="3" t="s">
        <v>153</v>
      </c>
      <c r="F36" s="59"/>
      <c r="G36" s="3"/>
      <c r="H36" s="2" t="s">
        <v>168</v>
      </c>
      <c r="I36" s="35">
        <v>0</v>
      </c>
      <c r="J36" s="35">
        <v>1364</v>
      </c>
      <c r="K36" s="35">
        <f t="shared" si="19"/>
        <v>1364</v>
      </c>
      <c r="L36" s="40" t="s">
        <v>169</v>
      </c>
      <c r="M36" s="3" t="s">
        <v>83</v>
      </c>
      <c r="N36" s="2" t="s">
        <v>84</v>
      </c>
      <c r="O36" s="35"/>
      <c r="P36" s="35">
        <v>1023</v>
      </c>
      <c r="Q36" s="21">
        <f t="shared" si="18"/>
        <v>1023</v>
      </c>
      <c r="R36" s="23"/>
      <c r="S36" s="15" t="s">
        <v>186</v>
      </c>
    </row>
    <row r="37" spans="1:22" ht="69" outlineLevel="2" x14ac:dyDescent="0.25">
      <c r="A37" s="59"/>
      <c r="B37" s="59"/>
      <c r="C37" s="59"/>
      <c r="D37" s="3" t="s">
        <v>154</v>
      </c>
      <c r="E37" s="3" t="s">
        <v>153</v>
      </c>
      <c r="F37" s="59"/>
      <c r="G37" s="3"/>
      <c r="H37" s="2" t="s">
        <v>170</v>
      </c>
      <c r="I37" s="35">
        <v>0</v>
      </c>
      <c r="J37" s="35">
        <v>1270</v>
      </c>
      <c r="K37" s="35">
        <f t="shared" si="19"/>
        <v>1270</v>
      </c>
      <c r="L37" s="40" t="s">
        <v>171</v>
      </c>
      <c r="M37" s="3" t="s">
        <v>85</v>
      </c>
      <c r="N37" s="2" t="s">
        <v>86</v>
      </c>
      <c r="O37" s="35"/>
      <c r="P37" s="35">
        <v>950</v>
      </c>
      <c r="Q37" s="21">
        <f t="shared" si="18"/>
        <v>950</v>
      </c>
      <c r="R37" s="23"/>
      <c r="S37" s="15" t="s">
        <v>187</v>
      </c>
    </row>
    <row r="38" spans="1:22" ht="55.2" outlineLevel="2" x14ac:dyDescent="0.25">
      <c r="A38" s="59"/>
      <c r="B38" s="59"/>
      <c r="C38" s="59"/>
      <c r="D38" s="3" t="s">
        <v>155</v>
      </c>
      <c r="E38" s="3" t="s">
        <v>156</v>
      </c>
      <c r="F38" s="59"/>
      <c r="G38" s="3"/>
      <c r="H38" s="2" t="s">
        <v>172</v>
      </c>
      <c r="I38" s="35">
        <v>0</v>
      </c>
      <c r="J38" s="35">
        <v>855</v>
      </c>
      <c r="K38" s="35">
        <f t="shared" si="19"/>
        <v>855</v>
      </c>
      <c r="L38" s="40" t="s">
        <v>173</v>
      </c>
      <c r="M38" s="3" t="s">
        <v>87</v>
      </c>
      <c r="N38" s="2" t="s">
        <v>88</v>
      </c>
      <c r="O38" s="35"/>
      <c r="P38" s="35">
        <v>9450</v>
      </c>
      <c r="Q38" s="21">
        <f t="shared" si="18"/>
        <v>9450</v>
      </c>
      <c r="R38" s="23"/>
      <c r="S38" s="15"/>
    </row>
    <row r="39" spans="1:22" ht="96.6" outlineLevel="2" x14ac:dyDescent="0.25">
      <c r="A39" s="59"/>
      <c r="B39" s="59"/>
      <c r="C39" s="59"/>
      <c r="D39" s="3" t="s">
        <v>157</v>
      </c>
      <c r="E39" s="3" t="s">
        <v>158</v>
      </c>
      <c r="F39" s="59"/>
      <c r="G39" s="3"/>
      <c r="H39" s="2" t="s">
        <v>174</v>
      </c>
      <c r="I39" s="35">
        <v>50</v>
      </c>
      <c r="J39" s="35">
        <v>1363</v>
      </c>
      <c r="K39" s="35">
        <f t="shared" si="19"/>
        <v>1313</v>
      </c>
      <c r="L39" s="40" t="s">
        <v>175</v>
      </c>
      <c r="M39" s="3" t="s">
        <v>89</v>
      </c>
      <c r="N39" s="2" t="s">
        <v>90</v>
      </c>
      <c r="O39" s="35">
        <v>720</v>
      </c>
      <c r="P39" s="35">
        <v>720</v>
      </c>
      <c r="Q39" s="21">
        <f t="shared" si="18"/>
        <v>0</v>
      </c>
      <c r="R39" s="23"/>
      <c r="S39" s="15" t="s">
        <v>188</v>
      </c>
    </row>
    <row r="40" spans="1:22" ht="55.2" outlineLevel="2" x14ac:dyDescent="0.25">
      <c r="A40" s="59"/>
      <c r="B40" s="59"/>
      <c r="C40" s="59"/>
      <c r="D40" s="3" t="s">
        <v>159</v>
      </c>
      <c r="E40" s="3" t="s">
        <v>39</v>
      </c>
      <c r="F40" s="59"/>
      <c r="G40" s="3"/>
      <c r="H40" s="2" t="s">
        <v>176</v>
      </c>
      <c r="I40" s="35">
        <v>0</v>
      </c>
      <c r="J40" s="35">
        <v>500</v>
      </c>
      <c r="K40" s="35">
        <f t="shared" si="19"/>
        <v>500</v>
      </c>
      <c r="L40" s="40" t="s">
        <v>177</v>
      </c>
      <c r="M40" s="3" t="s">
        <v>91</v>
      </c>
      <c r="N40" s="2" t="s">
        <v>92</v>
      </c>
      <c r="O40" s="35"/>
      <c r="P40" s="35">
        <v>3000</v>
      </c>
      <c r="Q40" s="21">
        <f t="shared" si="18"/>
        <v>3000</v>
      </c>
      <c r="R40" s="23"/>
      <c r="S40" s="15"/>
    </row>
    <row r="41" spans="1:22" ht="248.4" outlineLevel="2" x14ac:dyDescent="0.25">
      <c r="A41" s="59"/>
      <c r="B41" s="59"/>
      <c r="C41" s="59"/>
      <c r="D41" s="3" t="s">
        <v>16</v>
      </c>
      <c r="E41" s="3" t="s">
        <v>160</v>
      </c>
      <c r="F41" s="59"/>
      <c r="G41" s="3"/>
      <c r="H41" s="2" t="s">
        <v>178</v>
      </c>
      <c r="I41" s="35">
        <v>0</v>
      </c>
      <c r="J41" s="35">
        <v>8505</v>
      </c>
      <c r="K41" s="35">
        <f t="shared" si="19"/>
        <v>8505</v>
      </c>
      <c r="L41" s="40" t="s">
        <v>179</v>
      </c>
      <c r="M41" s="3" t="s">
        <v>93</v>
      </c>
      <c r="N41" s="2" t="s">
        <v>94</v>
      </c>
      <c r="O41" s="35"/>
      <c r="P41" s="35">
        <v>750</v>
      </c>
      <c r="Q41" s="21">
        <f t="shared" si="18"/>
        <v>750</v>
      </c>
      <c r="R41" s="23"/>
      <c r="S41" s="15" t="s">
        <v>189</v>
      </c>
    </row>
    <row r="42" spans="1:22" ht="69" outlineLevel="2" x14ac:dyDescent="0.25">
      <c r="A42" s="59"/>
      <c r="B42" s="59"/>
      <c r="C42" s="59"/>
      <c r="D42" s="3" t="s">
        <v>17</v>
      </c>
      <c r="E42" s="3" t="s">
        <v>161</v>
      </c>
      <c r="F42" s="59"/>
      <c r="G42" s="3"/>
      <c r="H42" s="2" t="s">
        <v>180</v>
      </c>
      <c r="I42" s="35">
        <v>1280</v>
      </c>
      <c r="J42" s="35">
        <v>1280</v>
      </c>
      <c r="K42" s="35">
        <f t="shared" si="19"/>
        <v>0</v>
      </c>
      <c r="L42" s="40" t="s">
        <v>181</v>
      </c>
      <c r="M42" s="3"/>
      <c r="N42" s="2"/>
      <c r="O42" s="35"/>
      <c r="P42" s="35"/>
      <c r="Q42" s="21"/>
      <c r="R42" s="23"/>
      <c r="S42" s="15" t="s">
        <v>190</v>
      </c>
    </row>
    <row r="43" spans="1:22" ht="234.6" outlineLevel="2" x14ac:dyDescent="0.25">
      <c r="A43" s="74"/>
      <c r="B43" s="74"/>
      <c r="C43" s="74"/>
      <c r="D43" s="3" t="s">
        <v>18</v>
      </c>
      <c r="E43" s="3" t="s">
        <v>162</v>
      </c>
      <c r="F43" s="74"/>
      <c r="G43" s="3"/>
      <c r="H43" s="2" t="s">
        <v>182</v>
      </c>
      <c r="I43" s="35">
        <v>0</v>
      </c>
      <c r="J43" s="21"/>
      <c r="K43" s="21">
        <f t="shared" si="19"/>
        <v>0</v>
      </c>
      <c r="L43" s="40" t="s">
        <v>183</v>
      </c>
      <c r="M43" s="3"/>
      <c r="N43" s="2"/>
      <c r="O43" s="20"/>
      <c r="P43" s="20"/>
      <c r="Q43" s="21"/>
      <c r="R43" s="23"/>
      <c r="S43" s="15" t="s">
        <v>191</v>
      </c>
    </row>
    <row r="44" spans="1:22" ht="27.6" outlineLevel="1" x14ac:dyDescent="0.25">
      <c r="A44" s="10" t="s">
        <v>75</v>
      </c>
      <c r="B44" s="10" t="s">
        <v>76</v>
      </c>
      <c r="C44" s="11" t="s">
        <v>147</v>
      </c>
      <c r="D44" s="11"/>
      <c r="E44" s="11"/>
      <c r="F44" s="11"/>
      <c r="G44" s="11"/>
      <c r="H44" s="11" t="s">
        <v>7</v>
      </c>
      <c r="I44" s="18">
        <f t="shared" ref="I44:J44" si="20">SUM(I33:I43)</f>
        <v>1580</v>
      </c>
      <c r="J44" s="18">
        <f t="shared" si="20"/>
        <v>16689</v>
      </c>
      <c r="K44" s="18">
        <f>SUM(K33:K43)</f>
        <v>15109</v>
      </c>
      <c r="L44" s="18"/>
      <c r="M44" s="11"/>
      <c r="N44" s="11" t="s">
        <v>7</v>
      </c>
      <c r="O44" s="18">
        <f>SUM(O33:O41)</f>
        <v>1295</v>
      </c>
      <c r="P44" s="18">
        <f t="shared" ref="P44:Q44" si="21">SUM(P33:P41)</f>
        <v>21096</v>
      </c>
      <c r="Q44" s="18">
        <f t="shared" si="21"/>
        <v>19801</v>
      </c>
      <c r="R44" s="22">
        <f>K44-Q44</f>
        <v>-4692</v>
      </c>
      <c r="S44" s="30" t="s">
        <v>192</v>
      </c>
      <c r="T44" s="45">
        <f>Q44/1.1</f>
        <v>18000.909090909088</v>
      </c>
      <c r="U44" s="46">
        <f>T44-K44</f>
        <v>2891.9090909090883</v>
      </c>
      <c r="V44" s="47" t="s">
        <v>38</v>
      </c>
    </row>
    <row r="45" spans="1:22" ht="47.4" hidden="1" customHeight="1" outlineLevel="2" x14ac:dyDescent="0.3">
      <c r="A45" s="39"/>
      <c r="B45" s="39"/>
      <c r="C45" s="8"/>
      <c r="D45" s="3"/>
      <c r="E45" s="33"/>
      <c r="F45" s="39"/>
      <c r="G45" s="3"/>
      <c r="H45" s="2"/>
      <c r="I45" s="20"/>
      <c r="J45" s="20"/>
      <c r="K45" s="21"/>
      <c r="L45" s="34"/>
      <c r="M45" s="3" t="s">
        <v>97</v>
      </c>
      <c r="N45" s="2" t="s">
        <v>98</v>
      </c>
      <c r="O45" s="20"/>
      <c r="P45" s="20">
        <v>1000</v>
      </c>
      <c r="Q45" s="21">
        <f>P45-O45</f>
        <v>1000</v>
      </c>
      <c r="R45" s="23"/>
      <c r="S45" s="15"/>
    </row>
    <row r="46" spans="1:22" ht="69.75" customHeight="1" outlineLevel="1" collapsed="1" x14ac:dyDescent="0.25">
      <c r="A46" s="10" t="s">
        <v>95</v>
      </c>
      <c r="B46" s="10" t="s">
        <v>96</v>
      </c>
      <c r="C46" s="11"/>
      <c r="D46" s="11"/>
      <c r="E46" s="11"/>
      <c r="F46" s="11"/>
      <c r="G46" s="11"/>
      <c r="H46" s="11" t="s">
        <v>7</v>
      </c>
      <c r="I46" s="18">
        <f>SUM(I45:I45)</f>
        <v>0</v>
      </c>
      <c r="J46" s="18">
        <f>SUM(J45:J45)</f>
        <v>0</v>
      </c>
      <c r="K46" s="18">
        <f>SUM(K45:K45)</f>
        <v>0</v>
      </c>
      <c r="L46" s="18"/>
      <c r="M46" s="11"/>
      <c r="N46" s="11" t="s">
        <v>7</v>
      </c>
      <c r="O46" s="18">
        <f>SUM(O45:O45)</f>
        <v>0</v>
      </c>
      <c r="P46" s="18">
        <f>SUM(P45:P45)</f>
        <v>1000</v>
      </c>
      <c r="Q46" s="18">
        <f>SUM(Q45:Q45)</f>
        <v>1000</v>
      </c>
      <c r="R46" s="22">
        <f>K46-Q46</f>
        <v>-1000</v>
      </c>
      <c r="S46" s="15"/>
      <c r="T46" s="48"/>
      <c r="V46" s="45"/>
    </row>
    <row r="47" spans="1:22" ht="96.6" hidden="1" outlineLevel="2" x14ac:dyDescent="0.25">
      <c r="A47" s="58">
        <v>97</v>
      </c>
      <c r="B47" s="58" t="s">
        <v>100</v>
      </c>
      <c r="C47" s="58" t="s">
        <v>217</v>
      </c>
      <c r="D47" s="38" t="s">
        <v>15</v>
      </c>
      <c r="E47" s="55" t="s">
        <v>218</v>
      </c>
      <c r="F47" s="3" t="s">
        <v>252</v>
      </c>
      <c r="G47" s="3">
        <v>4311</v>
      </c>
      <c r="H47" s="31" t="s">
        <v>228</v>
      </c>
      <c r="I47" s="20"/>
      <c r="J47" s="20">
        <v>7000</v>
      </c>
      <c r="K47" s="20">
        <f>J47-I47</f>
        <v>7000</v>
      </c>
      <c r="L47" s="40" t="s">
        <v>229</v>
      </c>
      <c r="M47" s="3" t="s">
        <v>3</v>
      </c>
      <c r="N47" s="2" t="s">
        <v>4</v>
      </c>
      <c r="O47" s="20"/>
      <c r="P47" s="20">
        <v>10000</v>
      </c>
      <c r="Q47" s="21">
        <f>P47-O47</f>
        <v>10000</v>
      </c>
      <c r="R47" s="23"/>
      <c r="S47" s="15"/>
    </row>
    <row r="48" spans="1:22" ht="69" hidden="1" outlineLevel="2" x14ac:dyDescent="0.25">
      <c r="A48" s="59"/>
      <c r="B48" s="59"/>
      <c r="C48" s="59"/>
      <c r="D48" s="38" t="s">
        <v>16</v>
      </c>
      <c r="E48" s="36" t="s">
        <v>219</v>
      </c>
      <c r="F48" s="3" t="s">
        <v>253</v>
      </c>
      <c r="G48" s="3">
        <v>4347</v>
      </c>
      <c r="H48" s="31" t="s">
        <v>230</v>
      </c>
      <c r="I48" s="20"/>
      <c r="J48" s="20">
        <v>5000</v>
      </c>
      <c r="K48" s="20">
        <f t="shared" ref="K48:K60" si="22">J48-I48</f>
        <v>5000</v>
      </c>
      <c r="L48" s="40" t="s">
        <v>231</v>
      </c>
      <c r="M48" s="3" t="s">
        <v>101</v>
      </c>
      <c r="N48" s="2" t="s">
        <v>102</v>
      </c>
      <c r="O48" s="20"/>
      <c r="P48" s="20">
        <v>7600</v>
      </c>
      <c r="Q48" s="21">
        <f t="shared" ref="Q48:Q62" si="23">P48-O48</f>
        <v>7600</v>
      </c>
      <c r="R48" s="23"/>
      <c r="S48" s="15"/>
    </row>
    <row r="49" spans="1:20" ht="96.6" hidden="1" outlineLevel="2" x14ac:dyDescent="0.25">
      <c r="A49" s="59"/>
      <c r="B49" s="59"/>
      <c r="C49" s="59"/>
      <c r="D49" s="38" t="s">
        <v>17</v>
      </c>
      <c r="E49" s="36" t="s">
        <v>41</v>
      </c>
      <c r="F49" s="3" t="s">
        <v>253</v>
      </c>
      <c r="G49" s="3">
        <v>4346</v>
      </c>
      <c r="H49" s="31" t="s">
        <v>122</v>
      </c>
      <c r="I49" s="20"/>
      <c r="J49" s="20">
        <v>4800</v>
      </c>
      <c r="K49" s="20">
        <f t="shared" si="22"/>
        <v>4800</v>
      </c>
      <c r="L49" s="40" t="s">
        <v>232</v>
      </c>
      <c r="M49" s="3" t="s">
        <v>103</v>
      </c>
      <c r="N49" s="2" t="s">
        <v>104</v>
      </c>
      <c r="O49" s="20"/>
      <c r="P49" s="20">
        <v>7267</v>
      </c>
      <c r="Q49" s="21">
        <f t="shared" si="23"/>
        <v>7267</v>
      </c>
      <c r="R49" s="23"/>
      <c r="S49" s="15"/>
    </row>
    <row r="50" spans="1:20" ht="82.8" hidden="1" outlineLevel="2" x14ac:dyDescent="0.25">
      <c r="A50" s="59"/>
      <c r="B50" s="59"/>
      <c r="C50" s="59"/>
      <c r="D50" s="38" t="s">
        <v>18</v>
      </c>
      <c r="E50" s="36" t="s">
        <v>220</v>
      </c>
      <c r="F50" s="3" t="s">
        <v>252</v>
      </c>
      <c r="G50" s="3">
        <v>4328</v>
      </c>
      <c r="H50" s="37" t="s">
        <v>233</v>
      </c>
      <c r="I50" s="20"/>
      <c r="J50" s="20">
        <v>4500</v>
      </c>
      <c r="K50" s="20">
        <f t="shared" si="22"/>
        <v>4500</v>
      </c>
      <c r="L50" s="40" t="s">
        <v>234</v>
      </c>
      <c r="M50" s="3" t="s">
        <v>105</v>
      </c>
      <c r="N50" s="2" t="s">
        <v>106</v>
      </c>
      <c r="O50" s="20"/>
      <c r="P50" s="20">
        <v>2700</v>
      </c>
      <c r="Q50" s="21">
        <f t="shared" si="23"/>
        <v>2700</v>
      </c>
      <c r="R50" s="23"/>
      <c r="S50" s="15"/>
    </row>
    <row r="51" spans="1:20" ht="110.4" hidden="1" outlineLevel="2" x14ac:dyDescent="0.25">
      <c r="A51" s="59"/>
      <c r="B51" s="59"/>
      <c r="C51" s="59"/>
      <c r="D51" s="3" t="s">
        <v>19</v>
      </c>
      <c r="E51" s="3" t="s">
        <v>221</v>
      </c>
      <c r="F51" s="3" t="s">
        <v>252</v>
      </c>
      <c r="G51" s="3">
        <v>4354</v>
      </c>
      <c r="H51" s="32" t="s">
        <v>235</v>
      </c>
      <c r="I51" s="20"/>
      <c r="J51" s="20">
        <v>2750</v>
      </c>
      <c r="K51" s="20">
        <f t="shared" si="22"/>
        <v>2750</v>
      </c>
      <c r="L51" s="40" t="s">
        <v>236</v>
      </c>
      <c r="M51" s="3" t="s">
        <v>107</v>
      </c>
      <c r="N51" s="2" t="s">
        <v>108</v>
      </c>
      <c r="O51" s="20"/>
      <c r="P51" s="20">
        <v>2100</v>
      </c>
      <c r="Q51" s="21">
        <f t="shared" si="23"/>
        <v>2100</v>
      </c>
      <c r="R51" s="23"/>
      <c r="S51" s="15"/>
    </row>
    <row r="52" spans="1:20" ht="96.6" hidden="1" outlineLevel="2" x14ac:dyDescent="0.25">
      <c r="A52" s="59"/>
      <c r="B52" s="59"/>
      <c r="C52" s="59"/>
      <c r="D52" s="3" t="s">
        <v>20</v>
      </c>
      <c r="E52" s="3" t="s">
        <v>222</v>
      </c>
      <c r="F52" s="3" t="s">
        <v>252</v>
      </c>
      <c r="G52" s="3">
        <v>4348</v>
      </c>
      <c r="H52" s="32" t="s">
        <v>106</v>
      </c>
      <c r="I52" s="20"/>
      <c r="J52" s="20">
        <v>2700</v>
      </c>
      <c r="K52" s="20">
        <f t="shared" si="22"/>
        <v>2700</v>
      </c>
      <c r="L52" s="40" t="s">
        <v>237</v>
      </c>
      <c r="M52" s="3" t="s">
        <v>109</v>
      </c>
      <c r="N52" s="2" t="s">
        <v>110</v>
      </c>
      <c r="O52" s="20"/>
      <c r="P52" s="20">
        <v>1200</v>
      </c>
      <c r="Q52" s="21">
        <f t="shared" si="23"/>
        <v>1200</v>
      </c>
      <c r="R52" s="23"/>
      <c r="S52" s="15"/>
    </row>
    <row r="53" spans="1:20" ht="110.4" hidden="1" outlineLevel="2" x14ac:dyDescent="0.25">
      <c r="A53" s="59"/>
      <c r="B53" s="59"/>
      <c r="C53" s="59"/>
      <c r="D53" s="3" t="s">
        <v>21</v>
      </c>
      <c r="E53" s="3" t="s">
        <v>223</v>
      </c>
      <c r="F53" s="3" t="s">
        <v>252</v>
      </c>
      <c r="G53" s="3">
        <v>4351</v>
      </c>
      <c r="H53" s="32" t="s">
        <v>238</v>
      </c>
      <c r="I53" s="20"/>
      <c r="J53" s="20">
        <v>1800</v>
      </c>
      <c r="K53" s="20">
        <f t="shared" si="22"/>
        <v>1800</v>
      </c>
      <c r="L53" s="40" t="s">
        <v>239</v>
      </c>
      <c r="M53" s="3" t="s">
        <v>111</v>
      </c>
      <c r="N53" s="2" t="s">
        <v>112</v>
      </c>
      <c r="O53" s="20"/>
      <c r="P53" s="35">
        <v>2750</v>
      </c>
      <c r="Q53" s="21">
        <f t="shared" si="23"/>
        <v>2750</v>
      </c>
      <c r="R53" s="23"/>
      <c r="S53" s="15"/>
    </row>
    <row r="54" spans="1:20" hidden="1" outlineLevel="2" x14ac:dyDescent="0.25">
      <c r="A54" s="59"/>
      <c r="B54" s="59"/>
      <c r="C54" s="59"/>
      <c r="D54" s="3" t="s">
        <v>22</v>
      </c>
      <c r="E54" s="3" t="s">
        <v>224</v>
      </c>
      <c r="F54" s="3" t="s">
        <v>252</v>
      </c>
      <c r="G54" s="3"/>
      <c r="H54" s="32" t="s">
        <v>110</v>
      </c>
      <c r="I54" s="20"/>
      <c r="J54" s="20">
        <v>1200</v>
      </c>
      <c r="K54" s="20">
        <f t="shared" si="22"/>
        <v>1200</v>
      </c>
      <c r="L54" s="40" t="s">
        <v>240</v>
      </c>
      <c r="M54" s="3" t="s">
        <v>113</v>
      </c>
      <c r="N54" s="2" t="s">
        <v>114</v>
      </c>
      <c r="O54" s="20"/>
      <c r="P54" s="35">
        <v>2750</v>
      </c>
      <c r="Q54" s="21">
        <f t="shared" si="23"/>
        <v>2750</v>
      </c>
      <c r="R54" s="23"/>
      <c r="S54" s="15"/>
    </row>
    <row r="55" spans="1:20" ht="69" hidden="1" outlineLevel="2" x14ac:dyDescent="0.25">
      <c r="A55" s="59"/>
      <c r="B55" s="59"/>
      <c r="C55" s="59"/>
      <c r="D55" s="3" t="s">
        <v>23</v>
      </c>
      <c r="E55" s="3" t="s">
        <v>225</v>
      </c>
      <c r="F55" s="3" t="s">
        <v>252</v>
      </c>
      <c r="G55" s="3">
        <v>4353</v>
      </c>
      <c r="H55" s="32" t="s">
        <v>241</v>
      </c>
      <c r="I55" s="20"/>
      <c r="J55" s="20">
        <v>2500</v>
      </c>
      <c r="K55" s="20">
        <f t="shared" si="22"/>
        <v>2500</v>
      </c>
      <c r="L55" s="40" t="s">
        <v>242</v>
      </c>
      <c r="M55" s="3" t="s">
        <v>115</v>
      </c>
      <c r="N55" s="2" t="s">
        <v>116</v>
      </c>
      <c r="O55" s="20"/>
      <c r="P55" s="35">
        <v>500</v>
      </c>
      <c r="Q55" s="21">
        <f t="shared" si="23"/>
        <v>500</v>
      </c>
      <c r="R55" s="23"/>
      <c r="S55" s="15"/>
    </row>
    <row r="56" spans="1:20" ht="41.4" hidden="1" outlineLevel="2" x14ac:dyDescent="0.25">
      <c r="A56" s="59"/>
      <c r="B56" s="59"/>
      <c r="C56" s="59"/>
      <c r="D56" s="3" t="s">
        <v>32</v>
      </c>
      <c r="E56" s="3" t="s">
        <v>40</v>
      </c>
      <c r="F56" s="3" t="s">
        <v>252</v>
      </c>
      <c r="G56" s="3"/>
      <c r="H56" s="32" t="s">
        <v>243</v>
      </c>
      <c r="I56" s="20"/>
      <c r="J56" s="20">
        <v>2700</v>
      </c>
      <c r="K56" s="20">
        <f t="shared" si="22"/>
        <v>2700</v>
      </c>
      <c r="L56" s="40" t="s">
        <v>244</v>
      </c>
      <c r="M56" s="3" t="s">
        <v>117</v>
      </c>
      <c r="N56" s="2" t="s">
        <v>118</v>
      </c>
      <c r="O56" s="20"/>
      <c r="P56" s="35">
        <v>500</v>
      </c>
      <c r="Q56" s="21">
        <f t="shared" si="23"/>
        <v>500</v>
      </c>
      <c r="R56" s="23"/>
      <c r="S56" s="15"/>
    </row>
    <row r="57" spans="1:20" ht="41.4" hidden="1" outlineLevel="2" x14ac:dyDescent="0.25">
      <c r="A57" s="59"/>
      <c r="B57" s="59"/>
      <c r="C57" s="59"/>
      <c r="D57" s="3" t="s">
        <v>33</v>
      </c>
      <c r="E57" s="3" t="s">
        <v>226</v>
      </c>
      <c r="F57" s="3" t="s">
        <v>252</v>
      </c>
      <c r="G57" s="3"/>
      <c r="H57" s="32" t="s">
        <v>116</v>
      </c>
      <c r="I57" s="20"/>
      <c r="J57" s="20">
        <v>200</v>
      </c>
      <c r="K57" s="20">
        <f t="shared" si="22"/>
        <v>200</v>
      </c>
      <c r="L57" s="40" t="s">
        <v>245</v>
      </c>
      <c r="M57" s="3" t="s">
        <v>119</v>
      </c>
      <c r="N57" s="2" t="s">
        <v>120</v>
      </c>
      <c r="O57" s="20"/>
      <c r="P57" s="35">
        <v>500</v>
      </c>
      <c r="Q57" s="21">
        <f t="shared" si="23"/>
        <v>500</v>
      </c>
      <c r="R57" s="23"/>
      <c r="S57" s="15"/>
    </row>
    <row r="58" spans="1:20" ht="55.2" hidden="1" outlineLevel="2" x14ac:dyDescent="0.25">
      <c r="A58" s="59"/>
      <c r="B58" s="59"/>
      <c r="C58" s="59"/>
      <c r="D58" s="3" t="s">
        <v>34</v>
      </c>
      <c r="E58" s="3" t="s">
        <v>43</v>
      </c>
      <c r="F58" s="3" t="s">
        <v>253</v>
      </c>
      <c r="G58" s="3"/>
      <c r="H58" s="32" t="s">
        <v>246</v>
      </c>
      <c r="I58" s="20"/>
      <c r="J58" s="20">
        <v>500</v>
      </c>
      <c r="K58" s="20">
        <f t="shared" si="22"/>
        <v>500</v>
      </c>
      <c r="L58" s="40" t="s">
        <v>247</v>
      </c>
      <c r="M58" s="3" t="s">
        <v>121</v>
      </c>
      <c r="N58" s="2" t="s">
        <v>122</v>
      </c>
      <c r="O58" s="20"/>
      <c r="P58" s="35">
        <v>4800</v>
      </c>
      <c r="Q58" s="21">
        <f t="shared" si="23"/>
        <v>4800</v>
      </c>
      <c r="R58" s="23"/>
      <c r="S58" s="15"/>
    </row>
    <row r="59" spans="1:20" ht="110.4" hidden="1" outlineLevel="2" x14ac:dyDescent="0.25">
      <c r="A59" s="59"/>
      <c r="B59" s="59"/>
      <c r="C59" s="59"/>
      <c r="D59" s="3" t="s">
        <v>37</v>
      </c>
      <c r="E59" s="3" t="s">
        <v>43</v>
      </c>
      <c r="F59" s="3" t="s">
        <v>253</v>
      </c>
      <c r="G59" s="3"/>
      <c r="H59" s="32" t="s">
        <v>248</v>
      </c>
      <c r="I59" s="20"/>
      <c r="J59" s="20">
        <v>600</v>
      </c>
      <c r="K59" s="20">
        <f t="shared" si="22"/>
        <v>600</v>
      </c>
      <c r="L59" s="40" t="s">
        <v>249</v>
      </c>
      <c r="M59" s="3" t="s">
        <v>123</v>
      </c>
      <c r="N59" s="2" t="s">
        <v>124</v>
      </c>
      <c r="O59" s="20"/>
      <c r="P59" s="35">
        <v>7050</v>
      </c>
      <c r="Q59" s="21">
        <f t="shared" si="23"/>
        <v>7050</v>
      </c>
      <c r="R59" s="23"/>
      <c r="S59" s="15"/>
    </row>
    <row r="60" spans="1:20" ht="41.4" hidden="1" outlineLevel="2" x14ac:dyDescent="0.25">
      <c r="A60" s="59"/>
      <c r="B60" s="59"/>
      <c r="C60" s="59"/>
      <c r="D60" s="3" t="s">
        <v>227</v>
      </c>
      <c r="E60" s="3" t="s">
        <v>43</v>
      </c>
      <c r="F60" s="3" t="s">
        <v>253</v>
      </c>
      <c r="G60" s="3"/>
      <c r="H60" s="32" t="s">
        <v>250</v>
      </c>
      <c r="I60" s="20"/>
      <c r="J60" s="20">
        <v>1000</v>
      </c>
      <c r="K60" s="20">
        <f t="shared" si="22"/>
        <v>1000</v>
      </c>
      <c r="L60" s="40" t="s">
        <v>251</v>
      </c>
      <c r="M60" s="3" t="s">
        <v>125</v>
      </c>
      <c r="N60" s="2" t="s">
        <v>126</v>
      </c>
      <c r="O60" s="20"/>
      <c r="P60" s="20">
        <v>980</v>
      </c>
      <c r="Q60" s="21">
        <f t="shared" si="23"/>
        <v>980</v>
      </c>
      <c r="R60" s="23"/>
      <c r="S60" s="24"/>
    </row>
    <row r="61" spans="1:20" ht="27.6" hidden="1" outlineLevel="2" x14ac:dyDescent="0.25">
      <c r="A61" s="59"/>
      <c r="B61" s="59"/>
      <c r="C61" s="59"/>
      <c r="D61" s="3"/>
      <c r="E61" s="3"/>
      <c r="F61" s="41"/>
      <c r="G61" s="3"/>
      <c r="H61" s="32"/>
      <c r="I61" s="20"/>
      <c r="J61" s="20"/>
      <c r="K61" s="20"/>
      <c r="L61" s="40"/>
      <c r="M61" s="3" t="s">
        <v>127</v>
      </c>
      <c r="N61" s="2" t="s">
        <v>128</v>
      </c>
      <c r="O61" s="20"/>
      <c r="P61" s="20">
        <v>1000</v>
      </c>
      <c r="Q61" s="21">
        <f t="shared" si="23"/>
        <v>1000</v>
      </c>
      <c r="R61" s="23"/>
      <c r="S61" s="24"/>
    </row>
    <row r="62" spans="1:20" ht="41.4" hidden="1" outlineLevel="2" x14ac:dyDescent="0.25">
      <c r="A62" s="74"/>
      <c r="B62" s="74"/>
      <c r="C62" s="74"/>
      <c r="D62" s="3"/>
      <c r="E62" s="3"/>
      <c r="F62" s="41"/>
      <c r="G62" s="3"/>
      <c r="H62" s="32"/>
      <c r="I62" s="20"/>
      <c r="J62" s="20"/>
      <c r="K62" s="20"/>
      <c r="L62" s="40"/>
      <c r="M62" s="3" t="s">
        <v>129</v>
      </c>
      <c r="N62" s="2" t="s">
        <v>130</v>
      </c>
      <c r="O62" s="20"/>
      <c r="P62" s="20">
        <v>1000</v>
      </c>
      <c r="Q62" s="21">
        <f t="shared" si="23"/>
        <v>1000</v>
      </c>
      <c r="R62" s="23"/>
      <c r="S62" s="24"/>
    </row>
    <row r="63" spans="1:20" ht="27.6" outlineLevel="1" collapsed="1" x14ac:dyDescent="0.25">
      <c r="A63" s="10" t="s">
        <v>99</v>
      </c>
      <c r="B63" s="10" t="s">
        <v>100</v>
      </c>
      <c r="C63" s="11" t="s">
        <v>217</v>
      </c>
      <c r="D63" s="11"/>
      <c r="E63" s="11"/>
      <c r="F63" s="11"/>
      <c r="G63" s="11"/>
      <c r="H63" s="11" t="s">
        <v>7</v>
      </c>
      <c r="I63" s="18">
        <f>SUM(I47:I62)</f>
        <v>0</v>
      </c>
      <c r="J63" s="18">
        <f t="shared" ref="J63" si="24">SUM(J47:J62)</f>
        <v>37250</v>
      </c>
      <c r="K63" s="18">
        <f>SUM(K47:K62)</f>
        <v>37250</v>
      </c>
      <c r="L63" s="18"/>
      <c r="M63" s="11"/>
      <c r="N63" s="11" t="s">
        <v>7</v>
      </c>
      <c r="O63" s="18">
        <f>SUM(O47:O62)</f>
        <v>0</v>
      </c>
      <c r="P63" s="18">
        <f>SUM(P47:P62)</f>
        <v>52697</v>
      </c>
      <c r="Q63" s="18">
        <f>SUM(Q47:Q62)</f>
        <v>52697</v>
      </c>
      <c r="R63" s="22">
        <f>K63-Q63</f>
        <v>-15447</v>
      </c>
      <c r="S63" s="42"/>
      <c r="T63" s="45">
        <f>Q63/1.1</f>
        <v>47906.363636363632</v>
      </c>
    </row>
    <row r="64" spans="1:20" x14ac:dyDescent="0.25">
      <c r="A64" s="65" t="s">
        <v>131</v>
      </c>
      <c r="B64" s="65"/>
      <c r="C64" s="25"/>
      <c r="D64" s="26"/>
      <c r="E64" s="26"/>
      <c r="F64" s="26"/>
      <c r="G64" s="27"/>
      <c r="H64" s="27" t="s">
        <v>7</v>
      </c>
      <c r="I64" s="28">
        <f>I16+I19+I22+I30+I32+I44+I46+I495+I6+I63+I8+I10</f>
        <v>5680</v>
      </c>
      <c r="J64" s="28">
        <f t="shared" ref="J64:K64" si="25">J16+J19+J22+J30+J32+J44+J46+J495+J6+J63+J8+J10</f>
        <v>73704</v>
      </c>
      <c r="K64" s="28">
        <f t="shared" si="25"/>
        <v>68024</v>
      </c>
      <c r="L64" s="28"/>
      <c r="M64" s="27"/>
      <c r="N64" s="27" t="s">
        <v>7</v>
      </c>
      <c r="O64" s="28">
        <f>O16+O19+O22+O30+O32+O44+O46+O63+O6+O10+O8</f>
        <v>3495</v>
      </c>
      <c r="P64" s="28">
        <f t="shared" ref="P64:Q64" si="26">P16+P19+P22+P30+P32+P44+P46+P63+P6+P10+P8</f>
        <v>108274</v>
      </c>
      <c r="Q64" s="28">
        <f t="shared" si="26"/>
        <v>104779</v>
      </c>
      <c r="R64" s="28">
        <f>R16+R19+R22+R30+R32+R44+R46+R63+R6+R8+R10</f>
        <v>-36755</v>
      </c>
      <c r="S64" s="29"/>
    </row>
  </sheetData>
  <mergeCells count="46">
    <mergeCell ref="A11:A15"/>
    <mergeCell ref="C47:C62"/>
    <mergeCell ref="B47:B62"/>
    <mergeCell ref="A47:A62"/>
    <mergeCell ref="A33:A43"/>
    <mergeCell ref="A23:A29"/>
    <mergeCell ref="B23:B29"/>
    <mergeCell ref="C23:C29"/>
    <mergeCell ref="F33:F43"/>
    <mergeCell ref="F11:F15"/>
    <mergeCell ref="C33:C43"/>
    <mergeCell ref="B33:B43"/>
    <mergeCell ref="C11:C15"/>
    <mergeCell ref="B11:B15"/>
    <mergeCell ref="F23:F29"/>
    <mergeCell ref="A64:B64"/>
    <mergeCell ref="F1:F2"/>
    <mergeCell ref="G1:G2"/>
    <mergeCell ref="H1:H2"/>
    <mergeCell ref="A1:B2"/>
    <mergeCell ref="A20:A21"/>
    <mergeCell ref="B20:B21"/>
    <mergeCell ref="F20:F21"/>
    <mergeCell ref="C20:C21"/>
    <mergeCell ref="F17:F18"/>
    <mergeCell ref="A17:A18"/>
    <mergeCell ref="B17:B18"/>
    <mergeCell ref="A3:A5"/>
    <mergeCell ref="B3:B5"/>
    <mergeCell ref="C3:C5"/>
    <mergeCell ref="F3:F5"/>
    <mergeCell ref="R1:R2"/>
    <mergeCell ref="S1:S2"/>
    <mergeCell ref="C17:C18"/>
    <mergeCell ref="I1:I2"/>
    <mergeCell ref="J1:J2"/>
    <mergeCell ref="K1:K2"/>
    <mergeCell ref="M1:M2"/>
    <mergeCell ref="N1:N2"/>
    <mergeCell ref="E1:E2"/>
    <mergeCell ref="L1:L2"/>
    <mergeCell ref="O1:O2"/>
    <mergeCell ref="P1:P2"/>
    <mergeCell ref="C1:C2"/>
    <mergeCell ref="D1:D2"/>
    <mergeCell ref="Q1:Q2"/>
  </mergeCells>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31.08. Pasākumi (izglitibas)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Lietotajs</dc:creator>
  <cp:lastModifiedBy>Ieva Mahte</cp:lastModifiedBy>
  <dcterms:created xsi:type="dcterms:W3CDTF">2023-10-27T18:48:20Z</dcterms:created>
  <dcterms:modified xsi:type="dcterms:W3CDTF">2023-12-29T09:12:08Z</dcterms:modified>
</cp:coreProperties>
</file>