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nārs Grīviņš\2024\attirišanas-vilkenes2b-jaunais-projekts\"/>
    </mc:Choice>
  </mc:AlternateContent>
  <xr:revisionPtr revIDLastSave="0" documentId="13_ncr:1_{E2390212-5A42-4637-9FEC-DDEB549EC607}" xr6:coauthVersionLast="47" xr6:coauthVersionMax="47" xr10:uidLastSave="{00000000-0000-0000-0000-000000000000}"/>
  <bookViews>
    <workbookView xWindow="-108" yWindow="-108" windowWidth="23256" windowHeight="12456" activeTab="1" xr2:uid="{F102FF47-4FC0-4799-A3A7-D5F292185588}"/>
  </bookViews>
  <sheets>
    <sheet name="Demontāža" sheetId="2" r:id="rId1"/>
    <sheet name="Limbažu notekūdeņu attīrīšanas " sheetId="1" r:id="rId2"/>
    <sheet name="Kopsavilkums" sheetId="3" r:id="rId3"/>
    <sheet name="Koptāme" sheetId="4" r:id="rId4"/>
  </sheets>
  <externalReferences>
    <externalReference r:id="rId5"/>
    <externalReference r:id="rId6"/>
  </externalReferences>
  <definedNames>
    <definedName name="A">'[1]2'!$A$1</definedName>
    <definedName name="apkure" localSheetId="1">#REF!</definedName>
    <definedName name="apkure">#REF!</definedName>
    <definedName name="_xlnm.Print_Area" localSheetId="1">'Limbažu notekūdeņu attīrīšanas '!$A$1:$Q$107</definedName>
    <definedName name="Margin" localSheetId="1">#REF!</definedName>
    <definedName name="Margin">#REF!</definedName>
    <definedName name="P" localSheetId="1">#REF!</definedName>
    <definedName name="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2" i="1" l="1"/>
  <c r="N102" i="1"/>
  <c r="M102" i="1"/>
  <c r="P102" i="1" s="1"/>
  <c r="L102" i="1"/>
  <c r="K102" i="1"/>
  <c r="O101" i="1"/>
  <c r="N101" i="1"/>
  <c r="M101" i="1"/>
  <c r="P101" i="1" s="1"/>
  <c r="L101" i="1"/>
  <c r="K101" i="1"/>
  <c r="O100" i="1"/>
  <c r="N100" i="1"/>
  <c r="M100" i="1"/>
  <c r="P100" i="1" s="1"/>
  <c r="L100" i="1"/>
  <c r="K100" i="1"/>
  <c r="O99" i="1"/>
  <c r="N99" i="1"/>
  <c r="M99" i="1"/>
  <c r="P99" i="1" s="1"/>
  <c r="L99" i="1"/>
  <c r="K99" i="1"/>
  <c r="O98" i="1"/>
  <c r="N98" i="1"/>
  <c r="M98" i="1"/>
  <c r="P98" i="1" s="1"/>
  <c r="L98" i="1"/>
  <c r="K98" i="1"/>
  <c r="O97" i="1"/>
  <c r="N97" i="1"/>
  <c r="M97" i="1"/>
  <c r="P97" i="1" s="1"/>
  <c r="L97" i="1"/>
  <c r="K97" i="1"/>
  <c r="O96" i="1"/>
  <c r="N96" i="1"/>
  <c r="M96" i="1"/>
  <c r="P96" i="1" s="1"/>
  <c r="L96" i="1"/>
  <c r="K96" i="1"/>
  <c r="O95" i="1"/>
  <c r="N95" i="1"/>
  <c r="M95" i="1"/>
  <c r="P95" i="1" s="1"/>
  <c r="L95" i="1"/>
  <c r="K95" i="1"/>
  <c r="O94" i="1"/>
  <c r="N94" i="1"/>
  <c r="M94" i="1"/>
  <c r="P94" i="1" s="1"/>
  <c r="L94" i="1"/>
  <c r="K94" i="1"/>
  <c r="O93" i="1"/>
  <c r="N93" i="1"/>
  <c r="M93" i="1"/>
  <c r="P93" i="1" s="1"/>
  <c r="L93" i="1"/>
  <c r="K93" i="1"/>
  <c r="O92" i="1"/>
  <c r="N92" i="1"/>
  <c r="M92" i="1"/>
  <c r="P92" i="1" s="1"/>
  <c r="L92" i="1"/>
  <c r="O91" i="1"/>
  <c r="N91" i="1"/>
  <c r="M91" i="1"/>
  <c r="P91" i="1" s="1"/>
  <c r="L91" i="1"/>
  <c r="K91" i="1"/>
  <c r="O90" i="1"/>
  <c r="N90" i="1"/>
  <c r="M90" i="1"/>
  <c r="P90" i="1" s="1"/>
  <c r="L90" i="1"/>
  <c r="K90" i="1"/>
  <c r="O89" i="1"/>
  <c r="N89" i="1"/>
  <c r="M89" i="1"/>
  <c r="P89" i="1" s="1"/>
  <c r="L89" i="1"/>
  <c r="K89" i="1"/>
  <c r="O88" i="1"/>
  <c r="N88" i="1"/>
  <c r="M88" i="1"/>
  <c r="P88" i="1" s="1"/>
  <c r="L88" i="1"/>
  <c r="K88" i="1"/>
  <c r="O87" i="1"/>
  <c r="N87" i="1"/>
  <c r="M87" i="1"/>
  <c r="P87" i="1" s="1"/>
  <c r="L87" i="1"/>
  <c r="K87" i="1"/>
  <c r="O85" i="1"/>
  <c r="N85" i="1"/>
  <c r="M85" i="1"/>
  <c r="P85" i="1" s="1"/>
  <c r="L85" i="1"/>
  <c r="K85" i="1"/>
  <c r="O84" i="1"/>
  <c r="N84" i="1"/>
  <c r="M84" i="1"/>
  <c r="P84" i="1" s="1"/>
  <c r="L84" i="1"/>
  <c r="K84" i="1"/>
  <c r="O83" i="1"/>
  <c r="N83" i="1"/>
  <c r="M83" i="1"/>
  <c r="P83" i="1" s="1"/>
  <c r="L83" i="1"/>
  <c r="K83" i="1"/>
  <c r="Q82" i="1"/>
  <c r="O82" i="1"/>
  <c r="N82" i="1"/>
  <c r="M82" i="1"/>
  <c r="P82" i="1" s="1"/>
  <c r="L82" i="1"/>
  <c r="K82" i="1"/>
  <c r="Q81" i="1"/>
  <c r="O81" i="1"/>
  <c r="N81" i="1"/>
  <c r="M81" i="1"/>
  <c r="P81" i="1" s="1"/>
  <c r="L81" i="1"/>
  <c r="K81" i="1"/>
  <c r="Q80" i="1"/>
  <c r="O80" i="1"/>
  <c r="N80" i="1"/>
  <c r="P80" i="1" s="1"/>
  <c r="M80" i="1"/>
  <c r="L80" i="1"/>
  <c r="K80" i="1"/>
  <c r="Q79" i="1"/>
  <c r="O79" i="1"/>
  <c r="N79" i="1"/>
  <c r="M79" i="1"/>
  <c r="P79" i="1" s="1"/>
  <c r="L79" i="1"/>
  <c r="K79" i="1"/>
  <c r="Q78" i="1"/>
  <c r="Q77" i="1"/>
  <c r="O77" i="1"/>
  <c r="N77" i="1"/>
  <c r="M77" i="1"/>
  <c r="P77" i="1" s="1"/>
  <c r="L77" i="1"/>
  <c r="K77" i="1"/>
  <c r="Q76" i="1"/>
  <c r="O76" i="1"/>
  <c r="N76" i="1"/>
  <c r="M76" i="1"/>
  <c r="P76" i="1" s="1"/>
  <c r="L76" i="1"/>
  <c r="K76" i="1"/>
  <c r="Q75" i="1"/>
  <c r="O75" i="1"/>
  <c r="N75" i="1"/>
  <c r="M75" i="1"/>
  <c r="P75" i="1" s="1"/>
  <c r="L75" i="1"/>
  <c r="K75" i="1"/>
  <c r="Q74" i="1"/>
  <c r="O74" i="1"/>
  <c r="N74" i="1"/>
  <c r="P74" i="1" s="1"/>
  <c r="M74" i="1"/>
  <c r="L74" i="1"/>
  <c r="K74" i="1"/>
  <c r="Q73" i="1"/>
  <c r="O73" i="1"/>
  <c r="N73" i="1"/>
  <c r="M73" i="1"/>
  <c r="P73" i="1" s="1"/>
  <c r="L73" i="1"/>
  <c r="K73" i="1"/>
  <c r="Q72" i="1"/>
  <c r="P72" i="1"/>
  <c r="O72" i="1"/>
  <c r="N72" i="1"/>
  <c r="M72" i="1"/>
  <c r="L72" i="1"/>
  <c r="K72" i="1"/>
  <c r="Q71" i="1"/>
  <c r="O71" i="1"/>
  <c r="N71" i="1"/>
  <c r="M71" i="1"/>
  <c r="P71" i="1" s="1"/>
  <c r="L71" i="1"/>
  <c r="K71" i="1"/>
  <c r="Q70" i="1"/>
  <c r="O70" i="1"/>
  <c r="N70" i="1"/>
  <c r="M70" i="1"/>
  <c r="P70" i="1" s="1"/>
  <c r="L70" i="1"/>
  <c r="K70" i="1"/>
  <c r="K11" i="1"/>
  <c r="L11" i="1"/>
  <c r="M11" i="1"/>
  <c r="N11" i="1"/>
  <c r="O11" i="1"/>
  <c r="K12" i="1"/>
  <c r="L12" i="1"/>
  <c r="M12" i="1"/>
  <c r="N12" i="1"/>
  <c r="O12" i="1"/>
  <c r="O40" i="2"/>
  <c r="N40" i="2"/>
  <c r="M40" i="2"/>
  <c r="L40" i="2"/>
  <c r="K40" i="2"/>
  <c r="O39" i="2"/>
  <c r="N39" i="2"/>
  <c r="M39" i="2"/>
  <c r="P39" i="2" s="1"/>
  <c r="L39" i="2"/>
  <c r="K39" i="2"/>
  <c r="O38" i="2"/>
  <c r="N38" i="2"/>
  <c r="M38" i="2"/>
  <c r="P38" i="2" s="1"/>
  <c r="L38" i="2"/>
  <c r="K38" i="2"/>
  <c r="O36" i="2"/>
  <c r="N36" i="2"/>
  <c r="M36" i="2"/>
  <c r="P36" i="2" s="1"/>
  <c r="L36" i="2"/>
  <c r="K36" i="2"/>
  <c r="O35" i="2"/>
  <c r="N35" i="2"/>
  <c r="M35" i="2"/>
  <c r="P35" i="2" s="1"/>
  <c r="L35" i="2"/>
  <c r="K35" i="2"/>
  <c r="O34" i="2"/>
  <c r="N34" i="2"/>
  <c r="M34" i="2"/>
  <c r="P34" i="2" s="1"/>
  <c r="L34" i="2"/>
  <c r="K34" i="2"/>
  <c r="P42" i="2"/>
  <c r="F5" i="3"/>
  <c r="F9" i="3" s="1"/>
  <c r="E5" i="3"/>
  <c r="E9" i="3" s="1"/>
  <c r="D5" i="3"/>
  <c r="D9" i="3" s="1"/>
  <c r="C5" i="3"/>
  <c r="C9" i="3" s="1"/>
  <c r="P12" i="1" l="1"/>
  <c r="P11" i="1"/>
  <c r="P40" i="2"/>
  <c r="C10" i="3"/>
  <c r="C11" i="3" l="1"/>
  <c r="C13" i="3"/>
  <c r="O33" i="2" l="1"/>
  <c r="N33" i="2"/>
  <c r="M33" i="2"/>
  <c r="L33" i="2"/>
  <c r="K33" i="2"/>
  <c r="P32" i="2"/>
  <c r="O31" i="2"/>
  <c r="N31" i="2"/>
  <c r="M31" i="2"/>
  <c r="L31" i="2"/>
  <c r="K31" i="2"/>
  <c r="O30" i="2"/>
  <c r="N30" i="2"/>
  <c r="M30" i="2"/>
  <c r="L30" i="2"/>
  <c r="K30" i="2"/>
  <c r="O29" i="2"/>
  <c r="N29" i="2"/>
  <c r="M29" i="2"/>
  <c r="L29" i="2"/>
  <c r="K29" i="2"/>
  <c r="O28" i="2"/>
  <c r="N28" i="2"/>
  <c r="M28" i="2"/>
  <c r="L28" i="2"/>
  <c r="K28" i="2"/>
  <c r="O27" i="2"/>
  <c r="N27" i="2"/>
  <c r="M27" i="2"/>
  <c r="L27" i="2"/>
  <c r="K27" i="2"/>
  <c r="O26" i="2"/>
  <c r="N26" i="2"/>
  <c r="M26" i="2"/>
  <c r="L26" i="2"/>
  <c r="K26" i="2"/>
  <c r="O25" i="2"/>
  <c r="N25" i="2"/>
  <c r="M25" i="2"/>
  <c r="L25" i="2"/>
  <c r="K25" i="2"/>
  <c r="O24" i="2"/>
  <c r="N24" i="2"/>
  <c r="M24" i="2"/>
  <c r="L24" i="2"/>
  <c r="K24" i="2"/>
  <c r="O23" i="2"/>
  <c r="N23" i="2"/>
  <c r="M23" i="2"/>
  <c r="L23" i="2"/>
  <c r="K23" i="2"/>
  <c r="O22" i="2"/>
  <c r="N22" i="2"/>
  <c r="M22" i="2"/>
  <c r="L22" i="2"/>
  <c r="K22" i="2"/>
  <c r="O21" i="2"/>
  <c r="N21" i="2"/>
  <c r="M21" i="2"/>
  <c r="L21" i="2"/>
  <c r="K21" i="2"/>
  <c r="O19" i="2"/>
  <c r="N19" i="2"/>
  <c r="M19" i="2"/>
  <c r="L19" i="2"/>
  <c r="K19" i="2"/>
  <c r="O18" i="2"/>
  <c r="N18" i="2"/>
  <c r="M18" i="2"/>
  <c r="L18" i="2"/>
  <c r="K18" i="2"/>
  <c r="O15" i="2"/>
  <c r="N15" i="2"/>
  <c r="M15" i="2"/>
  <c r="L15" i="2"/>
  <c r="K15" i="2"/>
  <c r="O14" i="2"/>
  <c r="N14" i="2"/>
  <c r="M14" i="2"/>
  <c r="L14" i="2"/>
  <c r="K14" i="2"/>
  <c r="K43" i="1"/>
  <c r="K44" i="1"/>
  <c r="L44" i="1"/>
  <c r="M44" i="1"/>
  <c r="N44" i="1"/>
  <c r="O44" i="1"/>
  <c r="L43" i="1"/>
  <c r="M43" i="1"/>
  <c r="N43" i="1"/>
  <c r="O43" i="1"/>
  <c r="K36" i="1"/>
  <c r="L36" i="1"/>
  <c r="M36" i="1"/>
  <c r="N36" i="1"/>
  <c r="O36" i="1"/>
  <c r="P61" i="1"/>
  <c r="K53" i="1"/>
  <c r="K54" i="1"/>
  <c r="K55" i="1"/>
  <c r="K56" i="1"/>
  <c r="K57" i="1"/>
  <c r="K58" i="1"/>
  <c r="K59" i="1"/>
  <c r="K60" i="1"/>
  <c r="K62" i="1"/>
  <c r="K63" i="1"/>
  <c r="K64" i="1"/>
  <c r="K65" i="1"/>
  <c r="K66" i="1"/>
  <c r="K67" i="1"/>
  <c r="K68" i="1"/>
  <c r="K69" i="1"/>
  <c r="O59" i="1"/>
  <c r="O60" i="1"/>
  <c r="O62" i="1"/>
  <c r="O63" i="1"/>
  <c r="O64" i="1"/>
  <c r="O65" i="1"/>
  <c r="O66" i="1"/>
  <c r="O67" i="1"/>
  <c r="O68" i="1"/>
  <c r="O69" i="1"/>
  <c r="N59" i="1"/>
  <c r="N60" i="1"/>
  <c r="N62" i="1"/>
  <c r="N63" i="1"/>
  <c r="N64" i="1"/>
  <c r="N65" i="1"/>
  <c r="N66" i="1"/>
  <c r="N67" i="1"/>
  <c r="N68" i="1"/>
  <c r="N69" i="1"/>
  <c r="M59" i="1"/>
  <c r="M60" i="1"/>
  <c r="M62" i="1"/>
  <c r="M63" i="1"/>
  <c r="M64" i="1"/>
  <c r="M65" i="1"/>
  <c r="M66" i="1"/>
  <c r="M67" i="1"/>
  <c r="M68" i="1"/>
  <c r="M69" i="1"/>
  <c r="L59" i="1"/>
  <c r="L60" i="1"/>
  <c r="L62" i="1"/>
  <c r="L63" i="1"/>
  <c r="L64" i="1"/>
  <c r="L65" i="1"/>
  <c r="L66" i="1"/>
  <c r="L67" i="1"/>
  <c r="L68" i="1"/>
  <c r="L69" i="1"/>
  <c r="L58" i="1"/>
  <c r="M58" i="1"/>
  <c r="N58" i="1"/>
  <c r="O58" i="1"/>
  <c r="L57" i="1"/>
  <c r="M57" i="1"/>
  <c r="N57" i="1"/>
  <c r="O57" i="1"/>
  <c r="L56" i="1"/>
  <c r="M56" i="1"/>
  <c r="N56" i="1"/>
  <c r="O56" i="1"/>
  <c r="L55" i="1"/>
  <c r="M55" i="1"/>
  <c r="N55" i="1"/>
  <c r="O55" i="1"/>
  <c r="L54" i="1"/>
  <c r="M54" i="1"/>
  <c r="N54" i="1"/>
  <c r="O54" i="1"/>
  <c r="L53" i="1"/>
  <c r="M53" i="1"/>
  <c r="N53" i="1"/>
  <c r="O53" i="1"/>
  <c r="O48" i="1"/>
  <c r="O49" i="1"/>
  <c r="O50" i="1"/>
  <c r="O51" i="1"/>
  <c r="O52" i="1"/>
  <c r="N48" i="1"/>
  <c r="N49" i="1"/>
  <c r="N50" i="1"/>
  <c r="N51" i="1"/>
  <c r="N52" i="1"/>
  <c r="M48" i="1"/>
  <c r="M49" i="1"/>
  <c r="M50" i="1"/>
  <c r="M51" i="1"/>
  <c r="M52" i="1"/>
  <c r="L48" i="1"/>
  <c r="L49" i="1"/>
  <c r="L50" i="1"/>
  <c r="L51" i="1"/>
  <c r="L52" i="1"/>
  <c r="K48" i="1"/>
  <c r="K49" i="1"/>
  <c r="K50" i="1"/>
  <c r="K51" i="1"/>
  <c r="K52" i="1"/>
  <c r="O27" i="1"/>
  <c r="O28" i="1"/>
  <c r="O29" i="1"/>
  <c r="O30" i="1"/>
  <c r="O31" i="1"/>
  <c r="O32" i="1"/>
  <c r="O33" i="1"/>
  <c r="O34" i="1"/>
  <c r="O37" i="1"/>
  <c r="O38" i="1"/>
  <c r="O39" i="1"/>
  <c r="O40" i="1"/>
  <c r="O41" i="1"/>
  <c r="O42" i="1"/>
  <c r="O45" i="1"/>
  <c r="O46" i="1"/>
  <c r="O47" i="1"/>
  <c r="N27" i="1"/>
  <c r="N28" i="1"/>
  <c r="N29" i="1"/>
  <c r="N30" i="1"/>
  <c r="N31" i="1"/>
  <c r="N32" i="1"/>
  <c r="N33" i="1"/>
  <c r="N34" i="1"/>
  <c r="N37" i="1"/>
  <c r="N38" i="1"/>
  <c r="N39" i="1"/>
  <c r="N40" i="1"/>
  <c r="N41" i="1"/>
  <c r="N42" i="1"/>
  <c r="N45" i="1"/>
  <c r="N46" i="1"/>
  <c r="N47" i="1"/>
  <c r="M27" i="1"/>
  <c r="M28" i="1"/>
  <c r="M29" i="1"/>
  <c r="M30" i="1"/>
  <c r="M31" i="1"/>
  <c r="M32" i="1"/>
  <c r="M33" i="1"/>
  <c r="M34" i="1"/>
  <c r="M37" i="1"/>
  <c r="M38" i="1"/>
  <c r="M39" i="1"/>
  <c r="M40" i="1"/>
  <c r="M41" i="1"/>
  <c r="M42" i="1"/>
  <c r="M45" i="1"/>
  <c r="M46" i="1"/>
  <c r="M47" i="1"/>
  <c r="L27" i="1"/>
  <c r="L28" i="1"/>
  <c r="L29" i="1"/>
  <c r="L30" i="1"/>
  <c r="L31" i="1"/>
  <c r="L32" i="1"/>
  <c r="L33" i="1"/>
  <c r="L34" i="1"/>
  <c r="L37" i="1"/>
  <c r="L38" i="1"/>
  <c r="L39" i="1"/>
  <c r="L40" i="1"/>
  <c r="L41" i="1"/>
  <c r="L42" i="1"/>
  <c r="L45" i="1"/>
  <c r="L46" i="1"/>
  <c r="L47" i="1"/>
  <c r="K27" i="1"/>
  <c r="K28" i="1"/>
  <c r="K29" i="1"/>
  <c r="K30" i="1"/>
  <c r="K31" i="1"/>
  <c r="K32" i="1"/>
  <c r="K33" i="1"/>
  <c r="K34" i="1"/>
  <c r="K37" i="1"/>
  <c r="K38" i="1"/>
  <c r="K39" i="1"/>
  <c r="K40" i="1"/>
  <c r="K41" i="1"/>
  <c r="K42" i="1"/>
  <c r="K45" i="1"/>
  <c r="K46" i="1"/>
  <c r="K47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K25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K13" i="1"/>
  <c r="K14" i="1"/>
  <c r="K15" i="1"/>
  <c r="K16" i="1"/>
  <c r="K17" i="1"/>
  <c r="K18" i="1"/>
  <c r="K19" i="1"/>
  <c r="K20" i="1"/>
  <c r="K21" i="1"/>
  <c r="K22" i="1"/>
  <c r="K23" i="1"/>
  <c r="K24" i="1"/>
  <c r="Q25" i="1"/>
  <c r="Q24" i="1"/>
  <c r="Q14" i="1"/>
  <c r="Q23" i="1"/>
  <c r="Q22" i="1"/>
  <c r="Q21" i="1"/>
  <c r="Q20" i="1"/>
  <c r="Q19" i="1"/>
  <c r="Q18" i="1"/>
  <c r="Q17" i="1"/>
  <c r="Q16" i="1"/>
  <c r="Q15" i="1"/>
  <c r="Q13" i="1"/>
  <c r="P58" i="1" l="1"/>
  <c r="P36" i="1"/>
  <c r="P51" i="1"/>
  <c r="P38" i="1"/>
  <c r="P42" i="1"/>
  <c r="P29" i="1"/>
  <c r="P14" i="1"/>
  <c r="P45" i="1"/>
  <c r="P34" i="1"/>
  <c r="P33" i="1"/>
  <c r="P37" i="1"/>
  <c r="P28" i="1"/>
  <c r="P47" i="1"/>
  <c r="P27" i="1"/>
  <c r="P46" i="1"/>
  <c r="P41" i="1"/>
  <c r="P32" i="1"/>
  <c r="P31" i="1"/>
  <c r="P39" i="1"/>
  <c r="P30" i="1"/>
  <c r="P64" i="1"/>
  <c r="P40" i="1"/>
  <c r="P60" i="1"/>
  <c r="P59" i="1"/>
  <c r="P17" i="1"/>
  <c r="P67" i="1"/>
  <c r="P13" i="1"/>
  <c r="P54" i="1"/>
  <c r="P56" i="1"/>
  <c r="P66" i="1"/>
  <c r="P44" i="1"/>
  <c r="P19" i="1"/>
  <c r="P52" i="1"/>
  <c r="P62" i="1"/>
  <c r="P69" i="1"/>
  <c r="P25" i="1"/>
  <c r="P68" i="1"/>
  <c r="P24" i="1"/>
  <c r="P14" i="2"/>
  <c r="P27" i="2"/>
  <c r="P29" i="2"/>
  <c r="P15" i="2"/>
  <c r="P25" i="2"/>
  <c r="P22" i="2"/>
  <c r="P30" i="2"/>
  <c r="P21" i="2"/>
  <c r="P26" i="2"/>
  <c r="P24" i="2"/>
  <c r="P28" i="2"/>
  <c r="P19" i="2"/>
  <c r="P31" i="2"/>
  <c r="P23" i="2"/>
  <c r="P18" i="2"/>
  <c r="P33" i="2"/>
  <c r="P16" i="1"/>
  <c r="P18" i="1"/>
  <c r="P53" i="1"/>
  <c r="P23" i="1"/>
  <c r="P22" i="1"/>
  <c r="P48" i="1"/>
  <c r="P15" i="1"/>
  <c r="P21" i="1"/>
  <c r="P20" i="1"/>
  <c r="P57" i="1"/>
  <c r="P65" i="1"/>
  <c r="P55" i="1"/>
  <c r="P63" i="1"/>
  <c r="P50" i="1"/>
  <c r="P49" i="1"/>
  <c r="P43" i="1"/>
  <c r="P41" i="2" l="1"/>
</calcChain>
</file>

<file path=xl/sharedStrings.xml><?xml version="1.0" encoding="utf-8"?>
<sst xmlns="http://schemas.openxmlformats.org/spreadsheetml/2006/main" count="403" uniqueCount="267">
  <si>
    <t>(darba veids vai konstruktīvā elementa nosaukums)</t>
  </si>
  <si>
    <t>Būves nosaukums</t>
  </si>
  <si>
    <t>Objekta adrese</t>
  </si>
  <si>
    <t>N.p.k.</t>
  </si>
  <si>
    <t>Darbu, izdevumu nosaukums</t>
  </si>
  <si>
    <t>Mēra vien.</t>
  </si>
  <si>
    <t>Daudz.</t>
  </si>
  <si>
    <t>Vienības izmaksas / EUR /</t>
  </si>
  <si>
    <t>Vien.iz-maksa (EUR)</t>
  </si>
  <si>
    <t>Kopējās izmaksas / EUR /</t>
  </si>
  <si>
    <t>Laika norma (c/h)</t>
  </si>
  <si>
    <t>Darba samaks.likme(EUR/h</t>
  </si>
  <si>
    <t xml:space="preserve">Darba alga (EUR) </t>
  </si>
  <si>
    <t>Materiāli  (EUR)</t>
  </si>
  <si>
    <t>Materiāla cena  (EUR)</t>
  </si>
  <si>
    <t>Mehān.  (EUR)</t>
  </si>
  <si>
    <t>Darb-ietilpība (c/h)</t>
  </si>
  <si>
    <t>Materiāli (EUR)</t>
  </si>
  <si>
    <t>Mehān. (EUR)</t>
  </si>
  <si>
    <t>SUMMA (EUR)</t>
  </si>
  <si>
    <t>Materiāli</t>
  </si>
  <si>
    <t>vieta</t>
  </si>
  <si>
    <t>Peļņa</t>
  </si>
  <si>
    <t>Sastādīja</t>
  </si>
  <si>
    <t>gb</t>
  </si>
  <si>
    <t>Kopā:</t>
  </si>
  <si>
    <t xml:space="preserve"> </t>
  </si>
  <si>
    <t>Darba devēja sociālais nodoklis</t>
  </si>
  <si>
    <t>Kopā bez PVN</t>
  </si>
  <si>
    <t xml:space="preserve">Tāme </t>
  </si>
  <si>
    <t xml:space="preserve">Limbažu notekūdeņu attīrīšanas iekārtas </t>
  </si>
  <si>
    <t>Objekta nosaukums</t>
  </si>
  <si>
    <t xml:space="preserve">Limbažu pilsētas notekūdeņu attīrīšanas iekārtas </t>
  </si>
  <si>
    <t xml:space="preserve">Viļķenes iela 2b ,Limbaži </t>
  </si>
  <si>
    <t>Būvtāfeles izgatavošana un uzstādīšana atbilstoši ES finansēto fondu prasībām ( saskaņojama ar Pasūtītāju )</t>
  </si>
  <si>
    <t>Vagoniņa ,pārvietojamās tualetes uzstādīšana un novākšana</t>
  </si>
  <si>
    <t xml:space="preserve">Septsko ūdeņu pieņemsanas tvertne </t>
  </si>
  <si>
    <t xml:space="preserve">Septiska tvertnē esošās tīrāmās restes un cauruļvadu demontāža. </t>
  </si>
  <si>
    <t xml:space="preserve">Jauna septiskā sūkņa  pievienojuma mezgla (ieskaitot stiprinājuma vietu pie septiskās akas grīdas) un sūkņa izcelšanas mehānisma ( vinčas)  izbūve  </t>
  </si>
  <si>
    <t>kompl.</t>
  </si>
  <si>
    <t>Septiskā sūkņa, maisītāja , plūsmas mērītāja un līmeņa devēja  pieslēgšana, palaišana , ieregulēšana un integrēšana  esošajā  vadības sistēmā  (SCADA)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</si>
  <si>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</si>
  <si>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</si>
  <si>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</si>
  <si>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</si>
  <si>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</si>
  <si>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</si>
  <si>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</si>
  <si>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</si>
  <si>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</si>
  <si>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</si>
  <si>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</si>
  <si>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</si>
  <si>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Mehāniskās priekšattīrīšanas bloks</t>
  </si>
  <si>
    <t xml:space="preserve">Esošā ph kontroliera demontāža </t>
  </si>
  <si>
    <t>Ķimikāliju dozēšanas sūkņu spēka ( 25 m ) un  vadības kabeļu izbūve ( 25 m), nepieciešamo elektroaizsardzības drošinātāju uzstādīšana esošajos elektrosadales skapjos.</t>
  </si>
  <si>
    <t xml:space="preserve">Uzskaites moduļa elektroapgādes un vadības kabeļu montāža no uzskaites moduļa līdz priekšattīrīšanas blokam  ( 25 m ) </t>
  </si>
  <si>
    <t xml:space="preserve">Ieplūdes uzskaites moduļa un skaitītāja integrēšana esošajā vadības sistēmā ( SCADA) </t>
  </si>
  <si>
    <t>4.1.</t>
  </si>
  <si>
    <t>4.2</t>
  </si>
  <si>
    <t>4.3</t>
  </si>
  <si>
    <t>4.4</t>
  </si>
  <si>
    <t>4.5</t>
  </si>
  <si>
    <t>4.6</t>
  </si>
  <si>
    <t>4.8</t>
  </si>
  <si>
    <t>4.9</t>
  </si>
  <si>
    <t>Denitrifikācijas tvertnēs esošo neizmantojamo cauruļvadu , noslēgarmatūru demontāža, tehnoloģisko atveru aizbetonēšana</t>
  </si>
  <si>
    <t>gb.</t>
  </si>
  <si>
    <t xml:space="preserve">Denitrifikācijas tvertnēs esošo mikseru RW - 300 , izcelšanas mehānismu, kabeļu demontāža līdz mikseru vadības skapjiem pie denitrifikācijas baseina   demontāža (secīga nepartraucot bioloģiskā bloka darbību) </t>
  </si>
  <si>
    <t>m3</t>
  </si>
  <si>
    <t>m2</t>
  </si>
  <si>
    <t>Iegremdējamo  denitrifikācijas tvertnēs uzstādīto propellera tipa maisītāju  vadības integrācija esošajā vadības sistēmā (SCADA)</t>
  </si>
  <si>
    <t xml:space="preserve">Anareobā zonā esošo mikseru Flugt  , izcelšanas mehānismu, kabeļu demontāža (kopgarums 50 m) līdz mikseru vadības skapim  pie anareobās   zonas (secīga nepartraucot bioloģiskā bloka darbību) </t>
  </si>
  <si>
    <t xml:space="preserve">Iegremdējamo propellertipa maisītāju vadības integrēšana esošajā vadības sistēmā (SCADA) </t>
  </si>
  <si>
    <t>NAI bioloģiskā kaskāde, denitrifikācijas tvertnes</t>
  </si>
  <si>
    <t>NAI bioloģiskā kaskāde, gaisa padeves sistēmas atjaunošana</t>
  </si>
  <si>
    <t>5.1</t>
  </si>
  <si>
    <t>5.2</t>
  </si>
  <si>
    <t>5.3</t>
  </si>
  <si>
    <t>5.4</t>
  </si>
  <si>
    <t>5.5</t>
  </si>
  <si>
    <t>5.6</t>
  </si>
  <si>
    <t>5.7</t>
  </si>
  <si>
    <t>5.8</t>
  </si>
  <si>
    <t>5.10</t>
  </si>
  <si>
    <t>5.11</t>
  </si>
  <si>
    <t>5.12</t>
  </si>
  <si>
    <t>5.13</t>
  </si>
  <si>
    <t xml:space="preserve">Esošās aerācijas sistēmas un tās  stiprinajumu  demontāža ( PVC cauruļvadi - 615 m , Flygt galvas - 700 gb ) , demontēto materiālu utilizācija </t>
  </si>
  <si>
    <t xml:space="preserve">Jaunas aerācijas sistēmas izbūve , ieskaitot nerūsējošā tērauda stiprinājumus pie sienām un baseina grīdas (JAGER d240 mm - 580 gb ar gaisa padeves cauruļvadiem 270 m) minimālā kalibrējamā gaisa padeve katrā aerācijas līnijā 430 m3  </t>
  </si>
  <si>
    <t xml:space="preserve">Elektroaizbīdņu, piegāde un  montāža gaisa vadu līnijām uz katru aerācijas baseinu  VB 110 ( Valbia ) Dn 150 </t>
  </si>
  <si>
    <t xml:space="preserve">Gaisa vadu ( nerūsējošais metāls , d- 250 mm ) pārbūve gaisa pūtēju telpā jauno gaisa pūtēju uzstādīšanai, t.sk. 2 gb.  jaunu gaisa pretvārstu ( d- 200 ) uzstādīšana </t>
  </si>
  <si>
    <t>Esošo skābekļa mērītāja demontāža , utilizācija</t>
  </si>
  <si>
    <t xml:space="preserve">Esošo gaisa padeves kompresoru BUSH  un frekvenču pārveidotāju Vacoon    demontāža. </t>
  </si>
  <si>
    <t>6.1</t>
  </si>
  <si>
    <t>6.2</t>
  </si>
  <si>
    <t>6.3</t>
  </si>
  <si>
    <t>6.4</t>
  </si>
  <si>
    <t>6.5</t>
  </si>
  <si>
    <t>6.6</t>
  </si>
  <si>
    <t>6.8</t>
  </si>
  <si>
    <t>6.9</t>
  </si>
  <si>
    <t>6.10</t>
  </si>
  <si>
    <t>6.12</t>
  </si>
  <si>
    <t>6.13</t>
  </si>
  <si>
    <t>6.14</t>
  </si>
  <si>
    <t xml:space="preserve">Elektrokabeļu un signālkabeļu montāža, uzstādīto elektroierīču pārbaude, mērījumu veikšana,  ieregulēšana , integrācija esošajā vadības  ( SCADA ) sistēmā.  </t>
  </si>
  <si>
    <t>Elektro vadības skapju rekonstrukcija , jauna aprīkojuma, t.sk frekvenču parveidotāju  uzstādīšana</t>
  </si>
  <si>
    <t xml:space="preserve">Esošās izplūdes teknes ( t.sk.atbalstu )  demontāža (nerūsējošais tērauds , garums 100 m) - secīga, nepartraucot notekūdeņu iekārtu darbu . </t>
  </si>
  <si>
    <t xml:space="preserve">Jaunas izplūdes teknes ar peldvielu aizturi nerūsējošais tērauds  ( ar regulējošo nažveida aizvaru un pārgāzni ) izgatavošana, uzstādīšana- izpildījums saskaņojams ar Pasūtītāju </t>
  </si>
  <si>
    <t xml:space="preserve">NAI bioloģiskā kaskāde, otrreizējo nostādinātāju un kontaktbaseinu atjaunošana </t>
  </si>
  <si>
    <t xml:space="preserve">Jaunu ventiļu ar kātu ( garums līz 4 m, nostiprināšana pie sienas ) uzstādīšana kontaktbaseinos ( slēgti, DN200 ) </t>
  </si>
  <si>
    <t xml:space="preserve">Vadības sistēmas, automātikas  (t.sk.  SCADA) ieregulēšana atbilstoši tehnoloģiskā cikla prasībām </t>
  </si>
  <si>
    <t>Uzmērījumu veikšana, Izpildshēmu, nodošanas - pieņemšanas dokumentācijas sagatavošana</t>
  </si>
  <si>
    <t xml:space="preserve">Kontaktbaseinu sienu tīrīšana, gruntēšana, secīga nepārtraucot attīrīšanas iekārtu darbību  </t>
  </si>
  <si>
    <t xml:space="preserve">Kontaktbaseinu ventiļu ( nažveida, ar vaļēju vītni demontāža ) </t>
  </si>
  <si>
    <t>7.1</t>
  </si>
  <si>
    <t>7.2</t>
  </si>
  <si>
    <t>7.3</t>
  </si>
  <si>
    <t>7.4</t>
  </si>
  <si>
    <t>7.5</t>
  </si>
  <si>
    <t>7.6</t>
  </si>
  <si>
    <t>7.7</t>
  </si>
  <si>
    <t>7.8</t>
  </si>
  <si>
    <r>
      <t xml:space="preserve">Induktīvā plūsmas mērītāja </t>
    </r>
    <r>
      <rPr>
        <sz val="9"/>
        <color rgb="FFFF0000"/>
        <rFont val="Calibri"/>
        <family val="2"/>
      </rPr>
      <t>DN100 MIA(4-20mA) (Ela spol sro)</t>
    </r>
    <r>
      <rPr>
        <sz val="9"/>
        <rFont val="Arial"/>
        <family val="2"/>
        <charset val="186"/>
      </rPr>
      <t xml:space="preserve">, piegāde, uzstādīšana , ieregulēšana </t>
    </r>
  </si>
  <si>
    <t xml:space="preserve">Esošās sūkņa, miksera spēka un vadības elektroinstlācijas pārbaude (  nepieciešamības gadījumā  nomaiņa -  kabeļu  garums  līdz 20 m)  </t>
  </si>
  <si>
    <t xml:space="preserve">Esošā notekūdeņu ieplūdes uzskaites moduļa un skaitītāja demontāža ( PARSHAL tekne   ) </t>
  </si>
  <si>
    <t xml:space="preserve">Denitrifikācijas tvertnēs esošo notekūdeņu maisījuma pārsūknēšana uz blakus esošo denitrifikācijas tvertni (secīga nepārtraucot bioloģiskā bloka darbību, kopējais apjoms )  </t>
  </si>
  <si>
    <t xml:space="preserve">Denitrifikācijas tvertnēs esošo cieto nogulšņu mehāniska iztīrīšana ( secīga nepārtraucot bioloģiskā bloka darbību), pārvietošana uz atbērtni līdz 300m Limbažu NAI teritorijā , kopējais apjoms </t>
  </si>
  <si>
    <r>
      <t xml:space="preserve">Iegremdējama propellera tipa maisītāja  </t>
    </r>
    <r>
      <rPr>
        <sz val="9"/>
        <color rgb="FFFF0000"/>
        <rFont val="Times New Roman"/>
        <family val="1"/>
        <charset val="186"/>
      </rPr>
      <t>GM40</t>
    </r>
    <r>
      <rPr>
        <sz val="9"/>
        <rFont val="Times New Roman"/>
        <family val="1"/>
        <charset val="186"/>
      </rPr>
      <t>, 4kW, 400V (ar rezerves daļu remontkomplektu) denitrifikācijas tvertnē (Faggiolatti) piegāde .</t>
    </r>
  </si>
  <si>
    <t>Anareobās zonas baseinu notekūdeņu maisījuma  atsūknēšana uz blakus esošo anareobo zonu ( secīgi , nepārtraucot bioloģiskā bloka darbību), kopējais apjoms</t>
  </si>
  <si>
    <t xml:space="preserve">Anareobās zonas baseinos esošo cieto nogulšņu  mehāniska izvākšana uz atbērtni Limbažu NAI teritorijā līdz 300 m, kopējais apjoms </t>
  </si>
  <si>
    <t xml:space="preserve">Aerācijas baseinu notekūdeņu maisījuma  pārsūknēšana uz blakus baseinu  (secīgi , nepārtraucot bioloģiskā bloka darbību ),kopējais apjoms </t>
  </si>
  <si>
    <t xml:space="preserve">Aerācijas baseinu cieto nosēdumu mehāniska izvākšana, uz atbērtni Limbažu NAI, kopējais apjoms </t>
  </si>
  <si>
    <t xml:space="preserve">Aerācijas baseinu grīdas,  sienu tīrīšana ar augstspiediena iekārtu, hidroizolācijas atjaunošana, kopējais apjoms </t>
  </si>
  <si>
    <r>
      <t xml:space="preserve">Suspendēto vielu mērītāju    </t>
    </r>
    <r>
      <rPr>
        <sz val="9"/>
        <color rgb="FFFF0000"/>
        <rFont val="Times New Roman"/>
        <family val="1"/>
        <charset val="186"/>
      </rPr>
      <t>SUP-PSS200</t>
    </r>
    <r>
      <rPr>
        <sz val="9"/>
        <rFont val="Times New Roman"/>
        <family val="1"/>
        <charset val="186"/>
      </rPr>
      <t xml:space="preserve"> SS/TSS/MLSS 0-20000mg/l, 230V (4-20mA) (Supmea) piegāde, uzstādīšana katrā aerācijas līnijā ,  t.sk. signālkabeļu izbūve līdz adminstratīvam korpusam - 180 m) </t>
    </r>
  </si>
  <si>
    <t>Uzstādīto iekārtu darbības pārbaude,  integrēšana esošajā vadības sistēmā  , darbības pārbaude un ieregulēšana</t>
  </si>
  <si>
    <r>
      <t xml:space="preserve">Gaisa padeves kompresoru (ar frekvenču pārveidotājiem) </t>
    </r>
    <r>
      <rPr>
        <sz val="9"/>
        <color rgb="FFFF0000"/>
        <rFont val="Times New Roman"/>
        <family val="1"/>
        <charset val="186"/>
      </rPr>
      <t xml:space="preserve">KUBICEK 3D55B </t>
    </r>
    <r>
      <rPr>
        <sz val="9"/>
        <color theme="1"/>
        <rFont val="Times New Roman"/>
        <family val="1"/>
        <charset val="186"/>
      </rPr>
      <t xml:space="preserve">Q1800m3/h, 450mBar ar skaņas izolācijas apvalku piegāde , uzstādīšana, t.sk.  pamatnes izbūve , pieslēgšana pie gaisa cauruļvadiem, elektroinstlācijas izbūve. </t>
    </r>
  </si>
  <si>
    <r>
      <t xml:space="preserve">Septisko notekūdeņu sūkņa </t>
    </r>
    <r>
      <rPr>
        <sz val="9"/>
        <color rgb="FFFF0000"/>
        <rFont val="Calibri"/>
        <family val="2"/>
      </rPr>
      <t>100ADL 55.5,</t>
    </r>
    <r>
      <rPr>
        <sz val="9"/>
        <rFont val="Arial"/>
        <family val="2"/>
        <charset val="186"/>
      </rPr>
      <t xml:space="preserve"> (Mivalt) 5,5kW, Q50m/h (1+1 noliktavas rezerve) 400V ar frekvenču pārveidotāju </t>
    </r>
    <r>
      <rPr>
        <sz val="9"/>
        <color rgb="FFFF0000"/>
        <rFont val="Calibri"/>
        <family val="2"/>
      </rPr>
      <t xml:space="preserve">FR-E840-0095EPB-60  </t>
    </r>
    <r>
      <rPr>
        <sz val="9"/>
        <rFont val="Calibri"/>
        <family val="2"/>
      </rPr>
      <t>(Mitsubishi)</t>
    </r>
    <r>
      <rPr>
        <sz val="9"/>
        <rFont val="Arial"/>
        <family val="2"/>
        <charset val="186"/>
      </rPr>
      <t>, piegāde , uzstādīšana, ieregulēšana</t>
    </r>
  </si>
  <si>
    <r>
      <t xml:space="preserve">Iegremdējama propellera tipa maisītāja  </t>
    </r>
    <r>
      <rPr>
        <sz val="9"/>
        <color rgb="FFFF0000"/>
        <rFont val="Calibri"/>
        <family val="2"/>
      </rPr>
      <t>GM17</t>
    </r>
    <r>
      <rPr>
        <sz val="9"/>
        <rFont val="Arial"/>
        <family val="2"/>
        <charset val="186"/>
      </rPr>
      <t xml:space="preserve"> 0,7kW ar rezerves daļu remontkomplektu 400V (Faggiolatti), piegāde, uzstādīšana, ieregulēšana</t>
    </r>
  </si>
  <si>
    <t>Ar rokām tīrāmās restes  AISI316, 600x600x800 (acs izmērs 30x30mm) ar atveramu restes dibenu komplektā ar restes izcelšanas mehānismu  piegāde, uzstādīšana  (SIA Kelner)</t>
  </si>
  <si>
    <r>
      <t>Hidrostatiskā līmeņa  mērītāja</t>
    </r>
    <r>
      <rPr>
        <sz val="9"/>
        <color rgb="FFFF0000"/>
        <rFont val="Calibri"/>
        <family val="2"/>
      </rPr>
      <t xml:space="preserve"> LMK809L, 0-7m</t>
    </r>
    <r>
      <rPr>
        <sz val="9"/>
        <rFont val="Arial"/>
        <family val="2"/>
        <charset val="186"/>
      </rPr>
      <t>,  (4-20mA) (BD sensors), piegāde , uzstādīšana , ieregulēšana</t>
    </r>
  </si>
  <si>
    <t xml:space="preserve">Esošās tvertnes izsūknēšana (betona grodi  diametrs 2,0 m, dziļums  - 3m), tīrīšana ar augstspiediena iekārtu, betona virsmas apstrāde ar hidroizolācijas materiālu (izturīgu pret agresīvu vidi).  </t>
  </si>
  <si>
    <t xml:space="preserve">Induktīvā plūsmas mērītāja , līmeņa mērītāja vadības un spēka kabeļu izbūve - līdz 15 m </t>
  </si>
  <si>
    <t xml:space="preserve">Elektrisko mērījumu, izpilduzmērījumu veikšana . </t>
  </si>
  <si>
    <r>
      <t xml:space="preserve">pH kontroliera ar displeju un  pH zondi ar temperatūras devēju </t>
    </r>
    <r>
      <rPr>
        <sz val="9"/>
        <color rgb="FFFF0000"/>
        <rFont val="Times New Roman"/>
        <family val="1"/>
        <charset val="186"/>
      </rPr>
      <t>MPH66V/SPO41K/SEOJ 131C</t>
    </r>
    <r>
      <rPr>
        <sz val="9"/>
        <rFont val="Times New Roman"/>
        <family val="1"/>
        <charset val="186"/>
      </rPr>
      <t xml:space="preserve"> (Insa spol sro), piegāde, uzstādīšana</t>
    </r>
  </si>
  <si>
    <r>
      <t xml:space="preserve">Ķimikāliju dozēšanas sūkņa </t>
    </r>
    <r>
      <rPr>
        <sz val="9"/>
        <color rgb="FFFF0000"/>
        <rFont val="Times New Roman"/>
        <family val="1"/>
        <charset val="186"/>
      </rPr>
      <t xml:space="preserve">FGM252B </t>
    </r>
    <r>
      <rPr>
        <sz val="9"/>
        <rFont val="Times New Roman"/>
        <family val="1"/>
        <charset val="186"/>
      </rPr>
      <t xml:space="preserve">250l/h, (FG Pumps) ar frekvenču pārveidotāju, </t>
    </r>
    <r>
      <rPr>
        <sz val="9"/>
        <color rgb="FFFF0000"/>
        <rFont val="Times New Roman"/>
        <family val="1"/>
        <charset val="186"/>
      </rPr>
      <t>FR-E840-00170EPB-60</t>
    </r>
    <r>
      <rPr>
        <sz val="9"/>
        <rFont val="Times New Roman"/>
        <family val="1"/>
        <charset val="186"/>
      </rPr>
      <t>, 400V, 1,2kW (Mitsubishi), piegāde , uzstādīšana , cauruļvadu montāža , ieregulēšana</t>
    </r>
  </si>
  <si>
    <r>
      <t xml:space="preserve">Ķimikāliju dozēšanas sūkņa fosfora reducēšanai </t>
    </r>
    <r>
      <rPr>
        <sz val="9"/>
        <color rgb="FFFF0000"/>
        <rFont val="Times New Roman"/>
        <family val="1"/>
        <charset val="186"/>
      </rPr>
      <t>FGM50B33</t>
    </r>
    <r>
      <rPr>
        <sz val="9"/>
        <rFont val="Times New Roman"/>
        <family val="1"/>
        <charset val="186"/>
      </rPr>
      <t xml:space="preserve"> 50l/h, (FG Pumps) ar fekvenču pārveidotāju </t>
    </r>
    <r>
      <rPr>
        <sz val="9"/>
        <color rgb="FFFF0000"/>
        <rFont val="Times New Roman"/>
        <family val="1"/>
        <charset val="186"/>
      </rPr>
      <t xml:space="preserve">FR-E840-00170EPB-60 </t>
    </r>
    <r>
      <rPr>
        <sz val="9"/>
        <rFont val="Times New Roman"/>
        <family val="1"/>
        <charset val="186"/>
      </rPr>
      <t>(Mitsubishi) piegāde , uzstādišana, cauruļvadu montāža,  ieregulēšana</t>
    </r>
  </si>
  <si>
    <t>Ķimikāliju dozēšanas sūkņu vadības  integrēšana esošajā vadības sistēmā , tehnoloģisko parametru ieregulēšana.</t>
  </si>
  <si>
    <r>
      <t xml:space="preserve">Notekūdeņu ieplūdes uzskaites moduļa ar ultraskaņas zondi esošai Parshall teknei </t>
    </r>
    <r>
      <rPr>
        <sz val="9"/>
        <color rgb="FFFF0000"/>
        <rFont val="Times New Roman"/>
        <family val="1"/>
        <charset val="186"/>
      </rPr>
      <t xml:space="preserve">MQU99Smart P4 </t>
    </r>
    <r>
      <rPr>
        <sz val="9"/>
        <rFont val="Times New Roman"/>
        <family val="1"/>
        <charset val="186"/>
      </rPr>
      <t xml:space="preserve">4-20mA </t>
    </r>
    <r>
      <rPr>
        <sz val="9"/>
        <color rgb="FFFF0000"/>
        <rFont val="Times New Roman"/>
        <family val="1"/>
        <charset val="186"/>
      </rPr>
      <t>(Ela spol sro)</t>
    </r>
    <r>
      <rPr>
        <sz val="9"/>
        <rFont val="Times New Roman"/>
        <family val="1"/>
        <charset val="186"/>
      </rPr>
      <t xml:space="preserve">,  piegāde , uzstādīšana ,ultraskaņas zondes montāža , skaitītāja uzstādīšana prieksattīrīšanas blokā. </t>
    </r>
  </si>
  <si>
    <t xml:space="preserve">Denitrifikācijas tvertņu sienu  apstrāde ar hidroizolācijas materiālu (izturīgu pret agresīvu vidi) </t>
  </si>
  <si>
    <r>
      <t xml:space="preserve">Iegremdējamo propellera tipa maisītāja ar stativu </t>
    </r>
    <r>
      <rPr>
        <sz val="9"/>
        <color rgb="FFFF0000"/>
        <rFont val="Times New Roman"/>
        <family val="1"/>
        <charset val="186"/>
      </rPr>
      <t xml:space="preserve"> GM40</t>
    </r>
    <r>
      <rPr>
        <sz val="9"/>
        <rFont val="Times New Roman"/>
        <family val="1"/>
        <charset val="186"/>
      </rPr>
      <t xml:space="preserve"> 4kw  un izcelšanas mehānismu montāža, kabeļu montāža ( līdz 30 m - katram 10 m )  līdz mikseru vadības skapjiem pie denitrifikācijas tvertnēm. </t>
    </r>
  </si>
  <si>
    <t xml:space="preserve">Anareobās zonas  tvertņu sienu  apstrāde ar hidroizolācijas materiālu (izturīgu pret agresīvu vidi) </t>
  </si>
  <si>
    <t xml:space="preserve">Denitrifikācijas tvertņu sienu, grīdas   tīrīšana ar augspiediena iekārtu, kopējais apjoms  </t>
  </si>
  <si>
    <r>
      <t xml:space="preserve">Iegremdējamo propellera tipa maisītāju ar kabeļiem (kopējais garums 50 m), statīvu uzstādīšana anareobā zonā   </t>
    </r>
    <r>
      <rPr>
        <sz val="9"/>
        <color rgb="FFFF0000"/>
        <rFont val="Times New Roman"/>
        <family val="1"/>
        <charset val="186"/>
      </rPr>
      <t xml:space="preserve">GM18, </t>
    </r>
    <r>
      <rPr>
        <sz val="9"/>
        <rFont val="Times New Roman"/>
        <family val="1"/>
        <charset val="186"/>
      </rPr>
      <t>1,4kW (ar rezerves daļu komplektu)   (Faggiolatti), piegāde , uzstādīšana</t>
    </r>
  </si>
  <si>
    <t xml:space="preserve">Iegremdējamo propellertipa maisītāju aizsardzības , vadības bloka piegāde , montāža pie anareobām tvertnēm </t>
  </si>
  <si>
    <r>
      <t xml:space="preserve">Izšķīdušā skābekļa kontroliera ar optisko zondes un temperatūras devēju </t>
    </r>
    <r>
      <rPr>
        <sz val="9"/>
        <color rgb="FFFF0000"/>
        <rFont val="Times New Roman"/>
        <family val="1"/>
        <charset val="186"/>
      </rPr>
      <t>MFD88</t>
    </r>
    <r>
      <rPr>
        <sz val="9"/>
        <rFont val="Times New Roman"/>
        <family val="1"/>
        <charset val="186"/>
      </rPr>
      <t xml:space="preserve"> 230V(4-20mA) (Insa spol sro), piegāde,  montāža katrā aerācijas līnijā, t.sk signālu kabeļu izbūve līdz administratīvam korpusam (kopā 180 m)  </t>
    </r>
  </si>
  <si>
    <t xml:space="preserve">Otrreizējo nostādinātāju iztukšošana ( secīgi , nepārtraucot notekūdeņu attīrīšanas iekārtu darbu ), kopējais tilpums  </t>
  </si>
  <si>
    <t xml:space="preserve">Otrreizējo nostādinātāju sienu tīrīšana, apstrāde ar hidroizolācijas materiālu (izturīgu pret agresīvu vidi) </t>
  </si>
  <si>
    <r>
      <t>Gaisa plūsmas mērītāja</t>
    </r>
    <r>
      <rPr>
        <sz val="9"/>
        <color rgb="FFFF0000"/>
        <rFont val="Times New Roman"/>
        <family val="1"/>
        <charset val="186"/>
      </rPr>
      <t xml:space="preserve"> FT3 Gas Mass flow meter </t>
    </r>
    <r>
      <rPr>
        <sz val="9"/>
        <color theme="1"/>
        <rFont val="Times New Roman"/>
        <family val="1"/>
        <charset val="186"/>
      </rPr>
      <t xml:space="preserve">DN200 0-32800m3/h (4-20mA) (Interautomatika), piegāde,  uzstādišana uz kopējā izejošā gaisa cauruļvada (nerūsējošais tērauds, d-250 mm) </t>
    </r>
  </si>
  <si>
    <t xml:space="preserve">Anareobās zonas  tvertņu sienu  tīrīšana ar augspiediena iekārtu </t>
  </si>
  <si>
    <t>Limbažu pilsētās notekūdeņu attīrīsānas iekārtu efektivitātes uzlabošana</t>
  </si>
  <si>
    <t>Septiskās tvertnes vāka  ( dzelzbetons , diametrs  2,0 m ) demontāža ,</t>
  </si>
  <si>
    <t xml:space="preserve">Septiskās tvertnes vāka  , jauna vāka montāža , ieskaitot hidroizolācijas izveidi un septiskā sūkņa, maisītāja izcelšanas lūku izveidi. </t>
  </si>
  <si>
    <t>7</t>
  </si>
  <si>
    <t>Lokālās tāmes Nr.</t>
  </si>
  <si>
    <t>Tāmju nosaukums</t>
  </si>
  <si>
    <t>Lokālās tāmes summa, EUR</t>
  </si>
  <si>
    <t>tajā skaitā</t>
  </si>
  <si>
    <t>Darba alga, EUR</t>
  </si>
  <si>
    <t>Materiāli, EUR</t>
  </si>
  <si>
    <t>Mehānismi, EUR</t>
  </si>
  <si>
    <t>Kopā</t>
  </si>
  <si>
    <t xml:space="preserve">t.sk. darba aizsardzībai </t>
  </si>
  <si>
    <t>KOPSAVILKUMS</t>
  </si>
  <si>
    <t xml:space="preserve">Virsizdevumi </t>
  </si>
  <si>
    <t>Nr.p.k.</t>
  </si>
  <si>
    <t>Objekta izmaksas;  EUR</t>
  </si>
  <si>
    <t>KOPĀ</t>
  </si>
  <si>
    <t>Pavisam kopā BEZ PVN</t>
  </si>
  <si>
    <t>PVN 21%</t>
  </si>
  <si>
    <t>Šis dokuments parakstīts ar drošu elektronisko parakstu un satur laika zīmogu</t>
  </si>
  <si>
    <t xml:space="preserve">PASŪTĪTĀJS : </t>
  </si>
  <si>
    <t>Objekta nosaukums:</t>
  </si>
  <si>
    <t xml:space="preserve">Būves nosaukums: </t>
  </si>
  <si>
    <t xml:space="preserve">Objekta adrese: </t>
  </si>
  <si>
    <t xml:space="preserve">Identifikācijas Nr. </t>
  </si>
  <si>
    <t xml:space="preserve"> KOPTĀME</t>
  </si>
  <si>
    <t xml:space="preserve">UZŅĒMĒJS: </t>
  </si>
  <si>
    <t>Transporta izdevumi</t>
  </si>
  <si>
    <t xml:space="preserve">Otrreizējie nostādinātāji </t>
  </si>
  <si>
    <t xml:space="preserve">Esošo dūņu recirkulāciju sūkņu izcelšana , stiprināšanas kronšteinu cauruļvadu  demontāža vai pārbūve jauno sūkņu uzstādīšanai  </t>
  </si>
  <si>
    <t xml:space="preserve">Otrreizējo nostādinātāju iztukšošana ( secīgi , nepārtraucot notekūdeņu attīrīšanas iekārtu darbu ), kopējais apjoms  </t>
  </si>
  <si>
    <t>25</t>
  </si>
  <si>
    <t>26</t>
  </si>
  <si>
    <t xml:space="preserve">Esošā aprīkojuma demontāža ( cauruļvadi , centrbēdzes sūknis Grundfoss) </t>
  </si>
  <si>
    <t>27</t>
  </si>
  <si>
    <t>Lieko dūņu uzkrāšanas tvertne</t>
  </si>
  <si>
    <t>28</t>
  </si>
  <si>
    <t xml:space="preserve">Dūņu atūdeņošanas mezgls </t>
  </si>
  <si>
    <t xml:space="preserve">Esošā dūņu apstrādes mezgla , t.sk. centrifūgas, apstrādāto dūņu sūkņa, polimērsagatavošanas iekārtas,  cauruļvadu , elektrovadības skapju demontāža) </t>
  </si>
  <si>
    <t>29</t>
  </si>
  <si>
    <t>30</t>
  </si>
  <si>
    <t xml:space="preserve">Otrreizējo nostādinātāju sienu tīrīšana, apstrāde ar hidroizolācijas materiālu, kopējais apjoms  </t>
  </si>
  <si>
    <r>
      <t xml:space="preserve">Dūņu recirkulācijas sūkņu </t>
    </r>
    <r>
      <rPr>
        <sz val="9"/>
        <color rgb="FFFF0000"/>
        <rFont val="Calibri"/>
        <family val="2"/>
      </rPr>
      <t>DSP75+TOS-X4</t>
    </r>
    <r>
      <rPr>
        <sz val="9"/>
        <rFont val="Arial"/>
        <family val="2"/>
        <charset val="186"/>
      </rPr>
      <t xml:space="preserve">, H=8m, Qmax 80m3/h 400V, 5,5kW ) piegāde , stiprināšanas kronšteinu izbūve, spiedvada pievienošanas mezglu izbūve  </t>
    </r>
  </si>
  <si>
    <t xml:space="preserve">Rezerves dūņu recirkulācijas sūkņa DSP75+ TOS- X4 piegāde </t>
  </si>
  <si>
    <t>Esošo dūņu recirkulācijas sūkņu frekvenču pārveidotāju VACOON demontāža, jaunu frekvenču parveidotāju FR-E848- 0095EPB ( Mitsubishi ) uzstādīšana, pievienošana sūkņiem un ieregulēšana</t>
  </si>
  <si>
    <r>
      <t xml:space="preserve">Duļkainības mērītāja </t>
    </r>
    <r>
      <rPr>
        <sz val="9"/>
        <color rgb="FFFF0000"/>
        <rFont val="Calibri"/>
        <family val="2"/>
      </rPr>
      <t xml:space="preserve">SUP=PTU200 Turbidity </t>
    </r>
    <r>
      <rPr>
        <sz val="9"/>
        <rFont val="Arial"/>
        <family val="2"/>
        <charset val="186"/>
      </rPr>
      <t xml:space="preserve">230V (4-20mA) (Supmea) piegāde , montāža </t>
    </r>
  </si>
  <si>
    <r>
      <t xml:space="preserve">Hidrostatiskā līmeņa devēja </t>
    </r>
    <r>
      <rPr>
        <sz val="9"/>
        <color rgb="FFFF0000"/>
        <rFont val="Calibri"/>
        <family val="2"/>
      </rPr>
      <t>LMK809L, 0-7m</t>
    </r>
    <r>
      <rPr>
        <sz val="9"/>
        <rFont val="Arial"/>
        <family val="2"/>
        <charset val="186"/>
      </rPr>
      <t xml:space="preserve"> (4-20mA)(BD Sensors), piegāde, uzstādīšana</t>
    </r>
  </si>
  <si>
    <t xml:space="preserve">Uzstādīto dūņu recirkulācijas sūkņu , frekvenču pārveidotāju , līmeņa un duļķainības devēju integrācija esošā vadības sistēmā ( SCADA ) </t>
  </si>
  <si>
    <t>Dūņu recirkulācijas sistēma</t>
  </si>
  <si>
    <r>
      <t xml:space="preserve">Induktīvo plūsmas mērītāju  </t>
    </r>
    <r>
      <rPr>
        <sz val="9"/>
        <color rgb="FFFF0000"/>
        <rFont val="Times New Roman"/>
        <family val="1"/>
        <charset val="186"/>
      </rPr>
      <t xml:space="preserve">Dn100 MIA (4-20mA) </t>
    </r>
    <r>
      <rPr>
        <sz val="9"/>
        <rFont val="Times New Roman"/>
        <family val="1"/>
        <charset val="186"/>
      </rPr>
      <t>(Ela spol sro) piegāde un montāža  recirkulētā dūņu spiedvadā  (flančveida savienojuma izveide, nerūsējošais tērauds d- 110 mm )  virs otrreizējiem nostādinatājiem</t>
    </r>
  </si>
  <si>
    <r>
      <t xml:space="preserve">Elektroaizbīdņu piegāde un uzstādīšana recirkulēto dūņu spiedvadā  uz anareobo zonu ( flančveida savienojuma izveide )  </t>
    </r>
    <r>
      <rPr>
        <sz val="9"/>
        <color rgb="FFFF0000"/>
        <rFont val="Times New Roman"/>
        <family val="1"/>
        <charset val="186"/>
      </rPr>
      <t xml:space="preserve">VB030 </t>
    </r>
    <r>
      <rPr>
        <sz val="9"/>
        <rFont val="Times New Roman"/>
        <family val="1"/>
        <charset val="186"/>
      </rPr>
      <t xml:space="preserve">(Valbia) Dn50, 230V, recirkulēto dūņu izvada izvada  (dn- 50 , nerūsējošais tērauds, garums līdz 3 m ) izbūve. </t>
    </r>
  </si>
  <si>
    <r>
      <t xml:space="preserve">Induktīvo plūsmas mērītāju   </t>
    </r>
    <r>
      <rPr>
        <sz val="9"/>
        <color rgb="FFFF0000"/>
        <rFont val="Times New Roman"/>
        <family val="1"/>
        <charset val="186"/>
      </rPr>
      <t>MIA</t>
    </r>
    <r>
      <rPr>
        <sz val="9"/>
        <rFont val="Times New Roman"/>
        <family val="1"/>
        <charset val="186"/>
      </rPr>
      <t xml:space="preserve"> Dn50 (4-20mA) (Ela spol sro) piegāde un uzstādīšana anareobā zonā novadīto recirkulēto dūņu uzskaitei</t>
    </r>
  </si>
  <si>
    <t xml:space="preserve">Anareobā zonā ienākošo recirkulēto dūņu cauruļvada izbūve ( nerūsējošais tērauds , d- 100 mm, līdz 3m katrs ) </t>
  </si>
  <si>
    <t xml:space="preserve">Esošās recirkulētās dūņu sadales kameras , sadales cauruļvadu demontāža ( nepārtraucot blakus esošo līniju darbu ) </t>
  </si>
  <si>
    <t>Esošo  dūņu recirkulācijas cauruļu  līmeņošana no otrreizējiem nostādinatājiem līdz lieko dūņu akai (100 m)</t>
  </si>
  <si>
    <t>m</t>
  </si>
  <si>
    <t xml:space="preserve"> Pašteces cauruļvadu  (nerūsējošais tērauds, d- 100, 70 m) piegāde un  izbūve no  anareobā zonā esošiem elektrovārstiem  līdz lieko dūņu uzkrāšanas tvertnei. </t>
  </si>
  <si>
    <t xml:space="preserve">Dūņu uzkrāšanas tvertnes pārbūve t.sk </t>
  </si>
  <si>
    <t xml:space="preserve">Dūņu uzkrāšanas tvertnes tilpuma palielināšana (dzelzsbetona groda d- 2,00 uzstādīšana ) </t>
  </si>
  <si>
    <t xml:space="preserve">Dūņu uzkrāšanas tvertnes sienu tīrīšana ar smilšu strūklu , lieko cauruļvadu aizbetonēšana, hidroizolācijas izveide </t>
  </si>
  <si>
    <t>Apbēruma ( siltinājuma )  izveidošana ap dūņu uzkrāšanas tvertni (piem. melnzeme  līdz 10  cm biezumā)</t>
  </si>
  <si>
    <r>
      <t xml:space="preserve">Dūņu sūkņa  </t>
    </r>
    <r>
      <rPr>
        <sz val="9"/>
        <color rgb="FFFF0000"/>
        <rFont val="Times New Roman"/>
        <family val="1"/>
        <charset val="186"/>
      </rPr>
      <t>DSP20</t>
    </r>
    <r>
      <rPr>
        <sz val="9"/>
        <rFont val="Times New Roman"/>
        <family val="1"/>
        <charset val="186"/>
      </rPr>
      <t xml:space="preserve"> 36m3/h, H=8m (1+1 noliktavas rezerve)20m3/h, H=8m 400V, 3,5kW. (Mivalt) piegāde , uzstādīšana, pievienošana esošam spiedvadam uz lieko dūņu apstrādes mezglu. </t>
    </r>
  </si>
  <si>
    <r>
      <t xml:space="preserve">Rezerves dūņu sūkņa  </t>
    </r>
    <r>
      <rPr>
        <sz val="9"/>
        <color rgb="FFFF0000"/>
        <rFont val="Times New Roman"/>
        <family val="1"/>
        <charset val="186"/>
      </rPr>
      <t>DSP20</t>
    </r>
    <r>
      <rPr>
        <sz val="9"/>
        <rFont val="Times New Roman"/>
        <family val="1"/>
        <charset val="186"/>
      </rPr>
      <t xml:space="preserve"> 36m3/h, H=8m 20m3/h, H=8m 400V, 3,5kW. (Mivalt) piegāde </t>
    </r>
  </si>
  <si>
    <r>
      <t xml:space="preserve">Maisītāja  propellera tipa </t>
    </r>
    <r>
      <rPr>
        <sz val="9"/>
        <color rgb="FFFF0000"/>
        <rFont val="Times New Roman"/>
        <family val="1"/>
        <charset val="186"/>
      </rPr>
      <t>GM17</t>
    </r>
    <r>
      <rPr>
        <sz val="9"/>
        <rFont val="Times New Roman"/>
        <family val="1"/>
        <charset val="186"/>
      </rPr>
      <t xml:space="preserve"> 400V 0,7kW ar NT statni piegāde un uzstādīšana, elektroinstalācijas izbūve </t>
    </r>
  </si>
  <si>
    <r>
      <t xml:space="preserve">Hidrostatiskā līmeņa devēja </t>
    </r>
    <r>
      <rPr>
        <sz val="9"/>
        <color rgb="FFFF0000"/>
        <rFont val="Times New Roman"/>
        <family val="1"/>
        <charset val="186"/>
      </rPr>
      <t xml:space="preserve"> LMP 0-4m</t>
    </r>
    <r>
      <rPr>
        <sz val="9"/>
        <rFont val="Times New Roman"/>
        <family val="1"/>
        <charset val="186"/>
      </rPr>
      <t xml:space="preserve"> (4-20mA) (BD sensors) piegāde un uzstādīšana, elektroinstlācijas izbūve </t>
    </r>
  </si>
  <si>
    <t xml:space="preserve">Jauna siltināta , veramas  dūņu uzkrāšanas akas vāka izbūve ( d- 2,0 m, plastmasa, ar  lūkām līmeņa devēja, maisītājpropellera, sūkņa izcelšanai)  </t>
  </si>
  <si>
    <t xml:space="preserve">Stacionāra dūņu sūkņa izcelšanas mehānisma (vinčas) izbūve pie dūņu uzkrāšanas tvertnes </t>
  </si>
  <si>
    <t xml:space="preserve">Uzstādītā dūņu sūkņa, propellera tipa maisītāja un hidrostatiskā līmeņa devēja instlācija esoša SCADA  sistēmā </t>
  </si>
  <si>
    <r>
      <t xml:space="preserve">Dūņu atūdeņošanas iekārtas </t>
    </r>
    <r>
      <rPr>
        <sz val="9"/>
        <color rgb="FFFF0000"/>
        <rFont val="Calibri"/>
        <family val="2"/>
      </rPr>
      <t>MP-DW420</t>
    </r>
    <r>
      <rPr>
        <sz val="9"/>
        <rFont val="Arial"/>
        <family val="2"/>
        <charset val="186"/>
      </rPr>
      <t xml:space="preserve"> Q12m3/h ar elektro vadības skapi (Mivalt) piegāde un uzstādīšana,pieslēgšana pie esošajiem cauruļvadiem  </t>
    </r>
  </si>
  <si>
    <r>
      <t xml:space="preserve">Automātiskās flokulanta sagatavošanas iekārtas  </t>
    </r>
    <r>
      <rPr>
        <sz val="9"/>
        <color rgb="FFFF0000"/>
        <rFont val="Calibri"/>
        <family val="2"/>
      </rPr>
      <t>ASP1000-PP-3-P</t>
    </r>
    <r>
      <rPr>
        <sz val="9"/>
        <rFont val="Arial"/>
        <family val="2"/>
        <charset val="186"/>
      </rPr>
      <t xml:space="preserve">   (Mivalt) piegāde un uzstādīšana (darbam ar sauso flokulantu ),pieslēgšana pie dūņu apstrādes mezgla  </t>
    </r>
  </si>
  <si>
    <r>
      <t xml:space="preserve">Atūdeņoto dūņu transportiera </t>
    </r>
    <r>
      <rPr>
        <sz val="9"/>
        <color rgb="FFFF0000"/>
        <rFont val="Calibri"/>
        <family val="2"/>
      </rPr>
      <t xml:space="preserve"> MP-SC16</t>
    </r>
    <r>
      <rPr>
        <sz val="9"/>
        <rFont val="Arial"/>
        <family val="2"/>
        <charset val="186"/>
      </rPr>
      <t xml:space="preserve"> (Mivalt) piegāde un uzstādīšana iekraušanai traktora piekabē  ( transportēšanas garums ne mazāk kā 25 m)</t>
    </r>
  </si>
  <si>
    <t xml:space="preserve">Dūņu cauruļvadu izbūve priekšattīrīšanas blokā ar polimēru bagātinātā dūņu maisījuma parsūknēšanai uz dūņu atūdeņošanas maisiem - risinājums dūņu atūdeņošanai pie pozitīvām gaisa temperatūrām . </t>
  </si>
  <si>
    <t xml:space="preserve">Dūņu atūdeņošanas iekārtas , flokulanta sagatavošanas iekārtas, dūņu transportiera vadības ieregulēšana , integrēšana esošaja SCADA sistēmā.   </t>
  </si>
  <si>
    <t>8.1</t>
  </si>
  <si>
    <t>8.2</t>
  </si>
  <si>
    <t>8.3</t>
  </si>
  <si>
    <t>8.5</t>
  </si>
  <si>
    <t>8.6</t>
  </si>
  <si>
    <t>8.7</t>
  </si>
  <si>
    <t>8.8</t>
  </si>
  <si>
    <t>9</t>
  </si>
  <si>
    <t>9.1</t>
  </si>
  <si>
    <t>9.2</t>
  </si>
  <si>
    <t>9.3</t>
  </si>
  <si>
    <t>9.4</t>
  </si>
  <si>
    <t>9.5</t>
  </si>
  <si>
    <t>9.6</t>
  </si>
  <si>
    <t>9.7</t>
  </si>
  <si>
    <t>10</t>
  </si>
  <si>
    <t>10.1</t>
  </si>
  <si>
    <t>10.2</t>
  </si>
  <si>
    <t>10.3</t>
  </si>
  <si>
    <t>10.4</t>
  </si>
  <si>
    <t>10.5</t>
  </si>
  <si>
    <t>10.6</t>
  </si>
  <si>
    <t>10.7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</si>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</sst>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0\ _S_I_T_-;\-* #,##0.000\ _S_I_T_-;_-* &quot;-&quot;??\ _S_I_T_-;_-@_-"/>
    <numFmt numFmtId="165" formatCode="_-* #,##0.00\ _S_I_T_-;\-* #,##0.00\ _S_I_T_-;_-* &quot;-&quot;??\ _S_I_T_-;_-@_-"/>
    <numFmt numFmtId="166" formatCode="0.0"/>
    <numFmt numFmtId="167" formatCode="_-* #,##0.00\ _€_-;\-* #,##0.00\ _€_-;_-* &quot;-&quot;??\ _€_-;_-@_-"/>
  </numFmts>
  <fonts count="50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b/>
      <sz val="11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indexed="12"/>
      <name val="Arial"/>
      <family val="2"/>
      <charset val="186"/>
    </font>
    <font>
      <i/>
      <u/>
      <sz val="10"/>
      <name val="Arial"/>
      <family val="2"/>
      <charset val="186"/>
    </font>
    <font>
      <u/>
      <sz val="10"/>
      <name val="Arial"/>
      <family val="2"/>
      <charset val="186"/>
    </font>
    <font>
      <sz val="9"/>
      <name val="Arial"/>
      <family val="2"/>
    </font>
    <font>
      <sz val="10"/>
      <color indexed="12"/>
      <name val="Arial"/>
      <family val="2"/>
      <charset val="186"/>
    </font>
    <font>
      <sz val="10"/>
      <name val="Times New Roman"/>
      <family val="1"/>
    </font>
    <font>
      <sz val="10"/>
      <color rgb="FF00B0F0"/>
      <name val="Times New Roman"/>
      <family val="1"/>
    </font>
    <font>
      <i/>
      <sz val="10"/>
      <name val="Times New Roman"/>
      <family val="1"/>
    </font>
    <font>
      <i/>
      <sz val="9"/>
      <name val="Times New Roman"/>
      <family val="1"/>
    </font>
    <font>
      <i/>
      <sz val="10"/>
      <color rgb="FF0070C0"/>
      <name val="Times New Roman"/>
      <family val="1"/>
    </font>
    <font>
      <sz val="10"/>
      <name val="Helv"/>
    </font>
    <font>
      <sz val="10"/>
      <name val="Arial"/>
      <family val="2"/>
    </font>
    <font>
      <sz val="10"/>
      <color indexed="10"/>
      <name val="Arial"/>
      <family val="2"/>
      <charset val="186"/>
    </font>
    <font>
      <sz val="10"/>
      <name val="Calibri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i/>
      <sz val="9"/>
      <name val="Arial"/>
      <family val="2"/>
    </font>
    <font>
      <sz val="10"/>
      <color rgb="FF00B0F0"/>
      <name val="Arial"/>
      <family val="2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Calibri"/>
      <family val="2"/>
      <charset val="186"/>
    </font>
    <font>
      <b/>
      <sz val="10"/>
      <name val="Arial"/>
      <family val="2"/>
    </font>
    <font>
      <b/>
      <sz val="10"/>
      <color rgb="FF0070C0"/>
      <name val="Arial"/>
      <family val="2"/>
      <charset val="186"/>
    </font>
    <font>
      <u/>
      <sz val="9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FF0000"/>
      <name val="Calibri"/>
      <family val="2"/>
    </font>
    <font>
      <sz val="9"/>
      <name val="Calibri"/>
      <family val="2"/>
    </font>
    <font>
      <sz val="9"/>
      <color rgb="FF00000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name val="Arial"/>
      <family val="2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FF0000"/>
      <name val="Arial"/>
      <family val="2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8"/>
      <color theme="1"/>
      <name val="Times New Roman"/>
      <family val="1"/>
      <charset val="186"/>
    </font>
    <font>
      <i/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9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15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1" fillId="0" borderId="0"/>
  </cellStyleXfs>
  <cellXfs count="22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/>
    <xf numFmtId="2" fontId="6" fillId="0" borderId="0" xfId="0" applyNumberFormat="1" applyFont="1"/>
    <xf numFmtId="2" fontId="3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9" fillId="0" borderId="0" xfId="0" applyFont="1"/>
    <xf numFmtId="0" fontId="10" fillId="0" borderId="0" xfId="1" applyFont="1"/>
    <xf numFmtId="43" fontId="10" fillId="0" borderId="0" xfId="2" applyNumberFormat="1" applyFont="1" applyFill="1" applyAlignment="1">
      <alignment horizontal="center"/>
    </xf>
    <xf numFmtId="2" fontId="10" fillId="0" borderId="0" xfId="2" applyNumberFormat="1" applyFont="1" applyAlignment="1">
      <alignment horizontal="center"/>
    </xf>
    <xf numFmtId="0" fontId="11" fillId="0" borderId="0" xfId="1" applyFont="1" applyAlignment="1">
      <alignment horizontal="center"/>
    </xf>
    <xf numFmtId="165" fontId="10" fillId="0" borderId="0" xfId="1" applyNumberFormat="1" applyFont="1" applyAlignment="1">
      <alignment horizontal="center"/>
    </xf>
    <xf numFmtId="0" fontId="10" fillId="0" borderId="0" xfId="3" applyFont="1" applyAlignment="1">
      <alignment vertical="center" wrapText="1"/>
    </xf>
    <xf numFmtId="0" fontId="3" fillId="0" borderId="0" xfId="1"/>
    <xf numFmtId="0" fontId="3" fillId="0" borderId="0" xfId="3" applyAlignment="1">
      <alignment vertical="center"/>
    </xf>
    <xf numFmtId="0" fontId="20" fillId="0" borderId="0" xfId="0" applyFont="1"/>
    <xf numFmtId="0" fontId="3" fillId="0" borderId="0" xfId="1" applyAlignment="1">
      <alignment horizontal="center"/>
    </xf>
    <xf numFmtId="166" fontId="17" fillId="0" borderId="0" xfId="1" applyNumberFormat="1" applyFont="1" applyAlignment="1">
      <alignment horizontal="center"/>
    </xf>
    <xf numFmtId="43" fontId="3" fillId="0" borderId="0" xfId="1" applyNumberFormat="1" applyAlignment="1">
      <alignment horizontal="center"/>
    </xf>
    <xf numFmtId="2" fontId="3" fillId="0" borderId="0" xfId="1" applyNumberFormat="1" applyAlignment="1">
      <alignment horizontal="center"/>
    </xf>
    <xf numFmtId="2" fontId="22" fillId="0" borderId="0" xfId="1" applyNumberFormat="1" applyFont="1" applyAlignment="1">
      <alignment horizontal="center"/>
    </xf>
    <xf numFmtId="164" fontId="3" fillId="0" borderId="0" xfId="1" applyNumberFormat="1" applyAlignment="1">
      <alignment horizontal="center"/>
    </xf>
    <xf numFmtId="0" fontId="24" fillId="0" borderId="4" xfId="0" applyFont="1" applyBorder="1" applyAlignment="1">
      <alignment horizontal="center" vertical="center"/>
    </xf>
    <xf numFmtId="2" fontId="24" fillId="0" borderId="4" xfId="0" applyNumberFormat="1" applyFont="1" applyBorder="1" applyAlignment="1">
      <alignment horizontal="center" vertical="center"/>
    </xf>
    <xf numFmtId="0" fontId="24" fillId="0" borderId="0" xfId="0" applyFont="1"/>
    <xf numFmtId="1" fontId="24" fillId="0" borderId="4" xfId="0" applyNumberFormat="1" applyFont="1" applyBorder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/>
    <xf numFmtId="0" fontId="0" fillId="2" borderId="0" xfId="0" applyFill="1"/>
    <xf numFmtId="2" fontId="27" fillId="2" borderId="4" xfId="0" applyNumberFormat="1" applyFont="1" applyFill="1" applyBorder="1" applyAlignment="1">
      <alignment horizontal="center" vertical="center"/>
    </xf>
    <xf numFmtId="2" fontId="28" fillId="2" borderId="4" xfId="0" applyNumberFormat="1" applyFont="1" applyFill="1" applyBorder="1" applyAlignment="1">
      <alignment horizontal="center" vertical="center"/>
    </xf>
    <xf numFmtId="2" fontId="16" fillId="2" borderId="4" xfId="0" applyNumberFormat="1" applyFont="1" applyFill="1" applyBorder="1" applyAlignment="1">
      <alignment horizontal="right" vertical="center"/>
    </xf>
    <xf numFmtId="10" fontId="3" fillId="2" borderId="4" xfId="1" applyNumberFormat="1" applyFill="1" applyBorder="1" applyAlignment="1">
      <alignment horizontal="center" vertical="center"/>
    </xf>
    <xf numFmtId="2" fontId="3" fillId="2" borderId="4" xfId="1" applyNumberFormat="1" applyFill="1" applyBorder="1" applyAlignment="1">
      <alignment horizontal="center" vertical="center"/>
    </xf>
    <xf numFmtId="2" fontId="3" fillId="2" borderId="4" xfId="1" applyNumberFormat="1" applyFill="1" applyBorder="1" applyAlignment="1">
      <alignment horizontal="right" vertical="center"/>
    </xf>
    <xf numFmtId="4" fontId="7" fillId="2" borderId="4" xfId="1" applyNumberFormat="1" applyFont="1" applyFill="1" applyBorder="1" applyAlignment="1">
      <alignment vertical="center"/>
    </xf>
    <xf numFmtId="43" fontId="3" fillId="2" borderId="4" xfId="1" applyNumberForma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3" fillId="0" borderId="4" xfId="3" applyBorder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2" fontId="27" fillId="2" borderId="0" xfId="0" applyNumberFormat="1" applyFont="1" applyFill="1" applyAlignment="1">
      <alignment horizontal="center" vertical="center"/>
    </xf>
    <xf numFmtId="0" fontId="20" fillId="0" borderId="0" xfId="9" applyFont="1"/>
    <xf numFmtId="0" fontId="24" fillId="0" borderId="7" xfId="0" applyFont="1" applyBorder="1" applyAlignment="1">
      <alignment horizontal="center" vertical="center"/>
    </xf>
    <xf numFmtId="1" fontId="24" fillId="0" borderId="7" xfId="0" applyNumberFormat="1" applyFont="1" applyBorder="1" applyAlignment="1">
      <alignment horizontal="center" vertical="center"/>
    </xf>
    <xf numFmtId="2" fontId="24" fillId="0" borderId="7" xfId="0" applyNumberFormat="1" applyFont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30" fillId="3" borderId="5" xfId="1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wrapText="1"/>
    </xf>
    <xf numFmtId="0" fontId="20" fillId="2" borderId="6" xfId="0" applyFont="1" applyFill="1" applyBorder="1" applyAlignment="1">
      <alignment wrapText="1"/>
    </xf>
    <xf numFmtId="49" fontId="24" fillId="0" borderId="4" xfId="0" applyNumberFormat="1" applyFont="1" applyBorder="1" applyAlignment="1">
      <alignment horizontal="center" vertical="center"/>
    </xf>
    <xf numFmtId="49" fontId="24" fillId="0" borderId="7" xfId="0" applyNumberFormat="1" applyFont="1" applyBorder="1" applyAlignment="1">
      <alignment horizontal="center" vertical="center"/>
    </xf>
    <xf numFmtId="0" fontId="30" fillId="2" borderId="6" xfId="0" applyFont="1" applyFill="1" applyBorder="1" applyAlignment="1">
      <alignment wrapText="1"/>
    </xf>
    <xf numFmtId="0" fontId="30" fillId="2" borderId="6" xfId="0" applyFont="1" applyFill="1" applyBorder="1" applyAlignment="1">
      <alignment horizontal="left" wrapText="1"/>
    </xf>
    <xf numFmtId="0" fontId="36" fillId="2" borderId="6" xfId="0" applyFont="1" applyFill="1" applyBorder="1"/>
    <xf numFmtId="0" fontId="34" fillId="2" borderId="6" xfId="0" applyFont="1" applyFill="1" applyBorder="1" applyAlignment="1">
      <alignment horizontal="center" wrapText="1"/>
    </xf>
    <xf numFmtId="0" fontId="30" fillId="2" borderId="6" xfId="0" applyFont="1" applyFill="1" applyBorder="1" applyAlignment="1">
      <alignment horizontal="center" wrapText="1"/>
    </xf>
    <xf numFmtId="0" fontId="37" fillId="2" borderId="8" xfId="0" applyFont="1" applyFill="1" applyBorder="1" applyAlignment="1">
      <alignment wrapText="1"/>
    </xf>
    <xf numFmtId="0" fontId="38" fillId="2" borderId="4" xfId="0" applyFont="1" applyFill="1" applyBorder="1" applyAlignment="1">
      <alignment horizontal="left"/>
    </xf>
    <xf numFmtId="0" fontId="39" fillId="2" borderId="8" xfId="0" applyFont="1" applyFill="1" applyBorder="1" applyAlignment="1">
      <alignment horizontal="center" wrapText="1"/>
    </xf>
    <xf numFmtId="0" fontId="25" fillId="0" borderId="7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31" fillId="2" borderId="6" xfId="0" applyFont="1" applyFill="1" applyBorder="1" applyAlignment="1">
      <alignment wrapText="1"/>
    </xf>
    <xf numFmtId="2" fontId="24" fillId="2" borderId="4" xfId="0" applyNumberFormat="1" applyFont="1" applyFill="1" applyBorder="1" applyAlignment="1">
      <alignment horizontal="center" vertical="center"/>
    </xf>
    <xf numFmtId="167" fontId="24" fillId="2" borderId="4" xfId="0" applyNumberFormat="1" applyFont="1" applyFill="1" applyBorder="1" applyAlignment="1">
      <alignment horizontal="center" vertical="center"/>
    </xf>
    <xf numFmtId="2" fontId="24" fillId="2" borderId="7" xfId="0" applyNumberFormat="1" applyFont="1" applyFill="1" applyBorder="1" applyAlignment="1">
      <alignment horizontal="center" vertical="center"/>
    </xf>
    <xf numFmtId="167" fontId="24" fillId="2" borderId="7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left" wrapText="1"/>
    </xf>
    <xf numFmtId="49" fontId="24" fillId="2" borderId="7" xfId="0" applyNumberFormat="1" applyFont="1" applyFill="1" applyBorder="1" applyAlignment="1">
      <alignment horizontal="center" vertical="center"/>
    </xf>
    <xf numFmtId="49" fontId="31" fillId="2" borderId="7" xfId="0" applyNumberFormat="1" applyFont="1" applyFill="1" applyBorder="1" applyAlignment="1">
      <alignment horizontal="center" vertical="center"/>
    </xf>
    <xf numFmtId="49" fontId="25" fillId="2" borderId="7" xfId="0" applyNumberFormat="1" applyFont="1" applyFill="1" applyBorder="1" applyAlignment="1">
      <alignment horizontal="center" vertical="center"/>
    </xf>
    <xf numFmtId="1" fontId="24" fillId="2" borderId="7" xfId="0" applyNumberFormat="1" applyFont="1" applyFill="1" applyBorder="1" applyAlignment="1">
      <alignment horizontal="center" vertical="center"/>
    </xf>
    <xf numFmtId="0" fontId="40" fillId="2" borderId="6" xfId="0" applyFont="1" applyFill="1" applyBorder="1" applyAlignment="1">
      <alignment wrapText="1"/>
    </xf>
    <xf numFmtId="0" fontId="35" fillId="2" borderId="6" xfId="0" applyFont="1" applyFill="1" applyBorder="1" applyAlignment="1">
      <alignment horizontal="center" wrapText="1"/>
    </xf>
    <xf numFmtId="0" fontId="24" fillId="2" borderId="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0" fontId="41" fillId="0" borderId="0" xfId="0" applyFont="1"/>
    <xf numFmtId="0" fontId="42" fillId="0" borderId="0" xfId="0" applyFont="1"/>
    <xf numFmtId="0" fontId="25" fillId="0" borderId="7" xfId="0" applyFont="1" applyBorder="1" applyAlignment="1">
      <alignment horizontal="center" vertical="center" wrapText="1"/>
    </xf>
    <xf numFmtId="49" fontId="41" fillId="0" borderId="13" xfId="0" applyNumberFormat="1" applyFont="1" applyBorder="1" applyAlignment="1">
      <alignment horizontal="center"/>
    </xf>
    <xf numFmtId="0" fontId="41" fillId="0" borderId="7" xfId="0" applyFont="1" applyBorder="1"/>
    <xf numFmtId="2" fontId="42" fillId="5" borderId="7" xfId="0" applyNumberFormat="1" applyFont="1" applyFill="1" applyBorder="1" applyAlignment="1">
      <alignment horizontal="center"/>
    </xf>
    <xf numFmtId="2" fontId="41" fillId="0" borderId="7" xfId="0" applyNumberFormat="1" applyFont="1" applyBorder="1" applyAlignment="1">
      <alignment horizontal="center"/>
    </xf>
    <xf numFmtId="0" fontId="42" fillId="0" borderId="13" xfId="0" applyFont="1" applyBorder="1"/>
    <xf numFmtId="0" fontId="41" fillId="0" borderId="7" xfId="0" applyFont="1" applyBorder="1" applyAlignment="1">
      <alignment horizontal="right"/>
    </xf>
    <xf numFmtId="2" fontId="41" fillId="5" borderId="7" xfId="0" applyNumberFormat="1" applyFont="1" applyFill="1" applyBorder="1" applyAlignment="1">
      <alignment horizontal="center"/>
    </xf>
    <xf numFmtId="0" fontId="42" fillId="0" borderId="7" xfId="0" applyFont="1" applyBorder="1" applyAlignment="1">
      <alignment horizontal="right"/>
    </xf>
    <xf numFmtId="0" fontId="42" fillId="5" borderId="7" xfId="0" applyFont="1" applyFill="1" applyBorder="1" applyAlignment="1">
      <alignment horizontal="center"/>
    </xf>
    <xf numFmtId="0" fontId="42" fillId="0" borderId="15" xfId="0" applyFont="1" applyBorder="1"/>
    <xf numFmtId="0" fontId="42" fillId="0" borderId="16" xfId="0" applyFont="1" applyBorder="1" applyAlignment="1">
      <alignment horizontal="right"/>
    </xf>
    <xf numFmtId="0" fontId="42" fillId="0" borderId="17" xfId="0" applyFont="1" applyBorder="1"/>
    <xf numFmtId="0" fontId="41" fillId="0" borderId="18" xfId="0" applyFont="1" applyBorder="1" applyAlignment="1">
      <alignment horizontal="right"/>
    </xf>
    <xf numFmtId="2" fontId="42" fillId="0" borderId="5" xfId="0" applyNumberFormat="1" applyFont="1" applyBorder="1" applyAlignment="1">
      <alignment horizontal="center"/>
    </xf>
    <xf numFmtId="0" fontId="42" fillId="0" borderId="0" xfId="0" applyFont="1" applyAlignment="1">
      <alignment horizontal="left"/>
    </xf>
    <xf numFmtId="0" fontId="42" fillId="0" borderId="0" xfId="0" applyFont="1" applyAlignment="1">
      <alignment wrapText="1"/>
    </xf>
    <xf numFmtId="0" fontId="44" fillId="0" borderId="0" xfId="0" applyFont="1" applyAlignment="1">
      <alignment horizontal="left"/>
    </xf>
    <xf numFmtId="0" fontId="42" fillId="0" borderId="0" xfId="0" applyFont="1" applyAlignment="1">
      <alignment horizontal="left" wrapText="1"/>
    </xf>
    <xf numFmtId="0" fontId="42" fillId="0" borderId="0" xfId="0" applyFont="1" applyAlignment="1">
      <alignment horizontal="center"/>
    </xf>
    <xf numFmtId="0" fontId="46" fillId="0" borderId="0" xfId="0" applyFont="1"/>
    <xf numFmtId="2" fontId="46" fillId="0" borderId="0" xfId="0" applyNumberFormat="1" applyFont="1"/>
    <xf numFmtId="0" fontId="43" fillId="0" borderId="0" xfId="0" applyFont="1"/>
    <xf numFmtId="0" fontId="24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wrapText="1"/>
    </xf>
    <xf numFmtId="0" fontId="42" fillId="0" borderId="7" xfId="0" applyFont="1" applyBorder="1" applyAlignment="1">
      <alignment horizontal="center"/>
    </xf>
    <xf numFmtId="0" fontId="41" fillId="0" borderId="7" xfId="0" applyFont="1" applyBorder="1" applyAlignment="1">
      <alignment horizontal="right" wrapText="1"/>
    </xf>
    <xf numFmtId="0" fontId="41" fillId="0" borderId="7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42" fillId="0" borderId="5" xfId="0" applyFont="1" applyBorder="1" applyAlignment="1">
      <alignment horizontal="right" wrapText="1"/>
    </xf>
    <xf numFmtId="43" fontId="13" fillId="0" borderId="4" xfId="4" applyNumberFormat="1" applyFont="1" applyBorder="1" applyAlignment="1">
      <alignment vertical="center" wrapText="1"/>
    </xf>
    <xf numFmtId="2" fontId="42" fillId="0" borderId="20" xfId="0" applyNumberFormat="1" applyFont="1" applyBorder="1" applyAlignment="1">
      <alignment horizontal="center"/>
    </xf>
    <xf numFmtId="2" fontId="41" fillId="0" borderId="20" xfId="0" applyNumberFormat="1" applyFont="1" applyBorder="1" applyAlignment="1">
      <alignment horizontal="center"/>
    </xf>
    <xf numFmtId="2" fontId="42" fillId="0" borderId="21" xfId="0" applyNumberFormat="1" applyFont="1" applyBorder="1" applyAlignment="1">
      <alignment horizontal="center"/>
    </xf>
    <xf numFmtId="2" fontId="41" fillId="0" borderId="22" xfId="0" applyNumberFormat="1" applyFont="1" applyBorder="1" applyAlignment="1">
      <alignment horizontal="center"/>
    </xf>
    <xf numFmtId="43" fontId="13" fillId="0" borderId="7" xfId="4" applyNumberFormat="1" applyFont="1" applyBorder="1" applyAlignment="1">
      <alignment vertical="center" wrapText="1"/>
    </xf>
    <xf numFmtId="0" fontId="0" fillId="0" borderId="7" xfId="0" applyBorder="1"/>
    <xf numFmtId="10" fontId="23" fillId="2" borderId="7" xfId="0" applyNumberFormat="1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vertical="center"/>
    </xf>
    <xf numFmtId="167" fontId="24" fillId="2" borderId="7" xfId="0" applyNumberFormat="1" applyFont="1" applyFill="1" applyBorder="1" applyAlignment="1">
      <alignment vertical="center"/>
    </xf>
    <xf numFmtId="2" fontId="19" fillId="0" borderId="7" xfId="0" applyNumberFormat="1" applyFont="1" applyBorder="1" applyAlignment="1">
      <alignment horizontal="left" indent="1"/>
    </xf>
    <xf numFmtId="2" fontId="23" fillId="2" borderId="20" xfId="0" applyNumberFormat="1" applyFont="1" applyFill="1" applyBorder="1" applyAlignment="1">
      <alignment horizontal="center" vertical="center"/>
    </xf>
    <xf numFmtId="2" fontId="23" fillId="2" borderId="23" xfId="0" applyNumberFormat="1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20" fillId="0" borderId="3" xfId="9" applyFont="1" applyBorder="1" applyAlignment="1">
      <alignment horizontal="center"/>
    </xf>
    <xf numFmtId="0" fontId="29" fillId="0" borderId="0" xfId="9" applyFont="1" applyAlignment="1">
      <alignment horizontal="righ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13" fillId="0" borderId="4" xfId="4" applyFont="1" applyBorder="1" applyAlignment="1">
      <alignment horizontal="center" vertical="center" wrapText="1"/>
    </xf>
    <xf numFmtId="0" fontId="12" fillId="0" borderId="4" xfId="4" applyFont="1" applyBorder="1" applyAlignment="1">
      <alignment horizontal="center" vertical="center" wrapText="1"/>
    </xf>
    <xf numFmtId="43" fontId="13" fillId="0" borderId="4" xfId="4" applyNumberFormat="1" applyFont="1" applyBorder="1" applyAlignment="1">
      <alignment horizontal="center" vertical="center" wrapText="1"/>
    </xf>
    <xf numFmtId="0" fontId="14" fillId="0" borderId="4" xfId="4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12" fillId="0" borderId="4" xfId="4" applyFont="1" applyBorder="1" applyAlignment="1">
      <alignment horizontal="center" vertical="center"/>
    </xf>
    <xf numFmtId="164" fontId="12" fillId="0" borderId="4" xfId="4" applyNumberFormat="1" applyFont="1" applyBorder="1" applyAlignment="1">
      <alignment horizontal="center" vertical="center" wrapText="1"/>
    </xf>
    <xf numFmtId="0" fontId="3" fillId="0" borderId="4" xfId="3" applyBorder="1" applyAlignment="1">
      <alignment horizontal="center" vertical="center"/>
    </xf>
    <xf numFmtId="0" fontId="45" fillId="0" borderId="0" xfId="0" applyFont="1" applyAlignment="1">
      <alignment horizontal="left" wrapText="1"/>
    </xf>
    <xf numFmtId="0" fontId="25" fillId="0" borderId="19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41" fillId="0" borderId="0" xfId="0" applyFont="1" applyAlignment="1">
      <alignment horizontal="left" wrapText="1"/>
    </xf>
    <xf numFmtId="0" fontId="47" fillId="0" borderId="0" xfId="0" applyFont="1" applyAlignment="1">
      <alignment horizontal="center"/>
    </xf>
    <xf numFmtId="0" fontId="38" fillId="2" borderId="7" xfId="0" applyFont="1" applyFill="1" applyBorder="1" applyAlignment="1">
      <alignment horizontal="left"/>
    </xf>
    <xf numFmtId="2" fontId="24" fillId="4" borderId="7" xfId="0" applyNumberFormat="1" applyFont="1" applyFill="1" applyBorder="1" applyAlignment="1">
      <alignment horizontal="center" vertical="center"/>
    </xf>
    <xf numFmtId="2" fontId="24" fillId="4" borderId="0" xfId="0" applyNumberFormat="1" applyFont="1" applyFill="1" applyAlignment="1">
      <alignment horizontal="center" vertical="center"/>
    </xf>
    <xf numFmtId="49" fontId="38" fillId="2" borderId="7" xfId="0" applyNumberFormat="1" applyFont="1" applyFill="1" applyBorder="1" applyAlignment="1">
      <alignment horizontal="center" vertical="center"/>
    </xf>
    <xf numFmtId="1" fontId="31" fillId="2" borderId="7" xfId="0" applyNumberFormat="1" applyFont="1" applyFill="1" applyBorder="1" applyAlignment="1">
      <alignment horizontal="center" vertical="center"/>
    </xf>
    <xf numFmtId="2" fontId="31" fillId="2" borderId="7" xfId="0" applyNumberFormat="1" applyFont="1" applyFill="1" applyBorder="1" applyAlignment="1">
      <alignment horizontal="center" vertical="center"/>
    </xf>
    <xf numFmtId="167" fontId="31" fillId="2" borderId="7" xfId="0" applyNumberFormat="1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wrapText="1"/>
    </xf>
    <xf numFmtId="0" fontId="24" fillId="0" borderId="4" xfId="0" applyFont="1" applyFill="1" applyBorder="1" applyAlignment="1">
      <alignment horizontal="center" vertical="center"/>
    </xf>
    <xf numFmtId="1" fontId="24" fillId="0" borderId="4" xfId="0" applyNumberFormat="1" applyFont="1" applyFill="1" applyBorder="1" applyAlignment="1">
      <alignment horizontal="center" vertical="center"/>
    </xf>
    <xf numFmtId="2" fontId="24" fillId="0" borderId="4" xfId="0" applyNumberFormat="1" applyFont="1" applyFill="1" applyBorder="1" applyAlignment="1">
      <alignment horizontal="center" vertical="center"/>
    </xf>
    <xf numFmtId="167" fontId="24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2" fontId="24" fillId="0" borderId="7" xfId="0" applyNumberFormat="1" applyFont="1" applyFill="1" applyBorder="1" applyAlignment="1">
      <alignment horizontal="center" vertical="center"/>
    </xf>
    <xf numFmtId="167" fontId="24" fillId="0" borderId="7" xfId="0" applyNumberFormat="1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wrapText="1"/>
    </xf>
    <xf numFmtId="0" fontId="24" fillId="0" borderId="7" xfId="0" applyFont="1" applyFill="1" applyBorder="1" applyAlignment="1">
      <alignment horizontal="center" vertical="center"/>
    </xf>
    <xf numFmtId="1" fontId="24" fillId="0" borderId="7" xfId="0" applyNumberFormat="1" applyFont="1" applyFill="1" applyBorder="1" applyAlignment="1">
      <alignment horizontal="center" vertical="center"/>
    </xf>
    <xf numFmtId="0" fontId="34" fillId="0" borderId="6" xfId="0" applyFont="1" applyFill="1" applyBorder="1"/>
    <xf numFmtId="0" fontId="30" fillId="0" borderId="6" xfId="0" applyFont="1" applyFill="1" applyBorder="1" applyAlignment="1">
      <alignment horizontal="left" wrapText="1"/>
    </xf>
    <xf numFmtId="0" fontId="25" fillId="0" borderId="7" xfId="0" applyFont="1" applyFill="1" applyBorder="1" applyAlignment="1">
      <alignment horizontal="center" vertical="center"/>
    </xf>
    <xf numFmtId="0" fontId="36" fillId="0" borderId="6" xfId="0" applyFont="1" applyFill="1" applyBorder="1"/>
    <xf numFmtId="0" fontId="34" fillId="0" borderId="6" xfId="0" applyFont="1" applyFill="1" applyBorder="1" applyAlignment="1">
      <alignment horizontal="center" wrapText="1"/>
    </xf>
    <xf numFmtId="0" fontId="39" fillId="0" borderId="8" xfId="0" applyFont="1" applyFill="1" applyBorder="1" applyAlignment="1">
      <alignment horizontal="center" wrapText="1"/>
    </xf>
    <xf numFmtId="0" fontId="30" fillId="0" borderId="6" xfId="0" applyFont="1" applyFill="1" applyBorder="1" applyAlignment="1">
      <alignment wrapText="1"/>
    </xf>
    <xf numFmtId="0" fontId="30" fillId="0" borderId="6" xfId="0" applyFont="1" applyFill="1" applyBorder="1" applyAlignment="1">
      <alignment horizontal="center" wrapText="1"/>
    </xf>
    <xf numFmtId="0" fontId="31" fillId="0" borderId="7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left"/>
    </xf>
    <xf numFmtId="0" fontId="24" fillId="0" borderId="0" xfId="0" applyFont="1" applyFill="1"/>
    <xf numFmtId="49" fontId="31" fillId="0" borderId="7" xfId="0" applyNumberFormat="1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left" wrapText="1"/>
    </xf>
    <xf numFmtId="1" fontId="31" fillId="0" borderId="7" xfId="0" applyNumberFormat="1" applyFont="1" applyFill="1" applyBorder="1" applyAlignment="1">
      <alignment horizontal="center" vertical="center"/>
    </xf>
    <xf numFmtId="2" fontId="31" fillId="0" borderId="7" xfId="0" applyNumberFormat="1" applyFont="1" applyFill="1" applyBorder="1" applyAlignment="1">
      <alignment horizontal="center" vertical="center"/>
    </xf>
    <xf numFmtId="167" fontId="31" fillId="0" borderId="7" xfId="0" applyNumberFormat="1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wrapText="1"/>
    </xf>
    <xf numFmtId="49" fontId="38" fillId="0" borderId="7" xfId="0" applyNumberFormat="1" applyFont="1" applyFill="1" applyBorder="1" applyAlignment="1">
      <alignment horizontal="center" vertical="center"/>
    </xf>
    <xf numFmtId="2" fontId="24" fillId="0" borderId="0" xfId="0" applyNumberFormat="1" applyFont="1" applyFill="1" applyAlignment="1">
      <alignment horizontal="center" vertical="center"/>
    </xf>
    <xf numFmtId="49" fontId="24" fillId="0" borderId="7" xfId="0" applyNumberFormat="1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left" wrapText="1"/>
    </xf>
    <xf numFmtId="0" fontId="24" fillId="0" borderId="4" xfId="0" applyFont="1" applyFill="1" applyBorder="1" applyAlignment="1">
      <alignment vertical="center"/>
    </xf>
    <xf numFmtId="2" fontId="27" fillId="0" borderId="4" xfId="0" applyNumberFormat="1" applyFont="1" applyFill="1" applyBorder="1" applyAlignment="1">
      <alignment horizontal="center" vertical="center"/>
    </xf>
    <xf numFmtId="2" fontId="28" fillId="0" borderId="4" xfId="0" applyNumberFormat="1" applyFont="1" applyFill="1" applyBorder="1" applyAlignment="1">
      <alignment horizontal="center" vertical="center"/>
    </xf>
    <xf numFmtId="2" fontId="16" fillId="0" borderId="4" xfId="0" applyNumberFormat="1" applyFont="1" applyFill="1" applyBorder="1" applyAlignment="1">
      <alignment horizontal="right" vertical="center"/>
    </xf>
    <xf numFmtId="10" fontId="3" fillId="0" borderId="4" xfId="1" applyNumberFormat="1" applyFill="1" applyBorder="1" applyAlignment="1">
      <alignment horizontal="center" vertical="center"/>
    </xf>
    <xf numFmtId="2" fontId="3" fillId="0" borderId="4" xfId="1" applyNumberFormat="1" applyFill="1" applyBorder="1" applyAlignment="1">
      <alignment horizontal="center" vertical="center"/>
    </xf>
    <xf numFmtId="2" fontId="3" fillId="0" borderId="4" xfId="1" applyNumberFormat="1" applyFill="1" applyBorder="1" applyAlignment="1">
      <alignment horizontal="right" vertical="center"/>
    </xf>
    <xf numFmtId="4" fontId="7" fillId="0" borderId="4" xfId="1" applyNumberFormat="1" applyFont="1" applyFill="1" applyBorder="1" applyAlignment="1">
      <alignment vertical="center"/>
    </xf>
    <xf numFmtId="43" fontId="3" fillId="0" borderId="4" xfId="1" applyNumberFormat="1" applyFill="1" applyBorder="1" applyAlignment="1">
      <alignment horizontal="center" vertical="center"/>
    </xf>
    <xf numFmtId="167" fontId="25" fillId="0" borderId="7" xfId="0" applyNumberFormat="1" applyFont="1" applyFill="1" applyBorder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right" vertical="center"/>
    </xf>
    <xf numFmtId="0" fontId="26" fillId="0" borderId="0" xfId="0" applyFont="1" applyFill="1" applyAlignment="1">
      <alignment horizontal="center" vertical="center"/>
    </xf>
    <xf numFmtId="2" fontId="27" fillId="0" borderId="0" xfId="0" applyNumberFormat="1" applyFont="1" applyFill="1" applyAlignment="1">
      <alignment horizontal="center" vertical="center"/>
    </xf>
    <xf numFmtId="2" fontId="23" fillId="0" borderId="20" xfId="0" applyNumberFormat="1" applyFont="1" applyFill="1" applyBorder="1" applyAlignment="1">
      <alignment horizontal="center" vertical="center"/>
    </xf>
    <xf numFmtId="2" fontId="23" fillId="0" borderId="23" xfId="0" applyNumberFormat="1" applyFont="1" applyFill="1" applyBorder="1" applyAlignment="1">
      <alignment horizontal="center" vertical="center"/>
    </xf>
    <xf numFmtId="10" fontId="23" fillId="0" borderId="7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vertical="center"/>
    </xf>
    <xf numFmtId="167" fontId="24" fillId="0" borderId="7" xfId="0" applyNumberFormat="1" applyFont="1" applyFill="1" applyBorder="1" applyAlignment="1">
      <alignment vertical="center"/>
    </xf>
    <xf numFmtId="43" fontId="3" fillId="0" borderId="7" xfId="1" applyNumberFormat="1" applyFill="1" applyBorder="1" applyAlignment="1">
      <alignment horizontal="center" vertical="center"/>
    </xf>
    <xf numFmtId="0" fontId="48" fillId="2" borderId="6" xfId="0" applyFont="1" applyFill="1" applyBorder="1" applyAlignment="1">
      <alignment horizontal="center" wrapText="1"/>
    </xf>
    <xf numFmtId="0" fontId="49" fillId="2" borderId="6" xfId="0" applyFont="1" applyFill="1" applyBorder="1"/>
    <xf numFmtId="0" fontId="34" fillId="2" borderId="6" xfId="0" applyFont="1" applyFill="1" applyBorder="1"/>
    <xf numFmtId="0" fontId="34" fillId="2" borderId="6" xfId="0" applyFont="1" applyFill="1" applyBorder="1" applyAlignment="1">
      <alignment horizontal="left" wrapText="1"/>
    </xf>
    <xf numFmtId="49" fontId="31" fillId="2" borderId="20" xfId="0" applyNumberFormat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wrapText="1"/>
    </xf>
    <xf numFmtId="0" fontId="31" fillId="2" borderId="24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wrapText="1"/>
    </xf>
  </cellXfs>
  <cellStyles count="11">
    <cellStyle name="Comma_Juris Azers pamati 2" xfId="2" xr:uid="{B0177CEF-724E-4BD6-A345-73C9B4D6B1C7}"/>
    <cellStyle name="Normal 2" xfId="1" xr:uid="{E28C47EE-C5A5-41E7-81E6-B5B5D182A765}"/>
    <cellStyle name="Normal 3" xfId="8" xr:uid="{547997B8-CDC2-43BC-A985-4166AAA5D72F}"/>
    <cellStyle name="Normal_00T 2" xfId="6" xr:uid="{E56C3E9A-3F65-4DFA-A3EE-201F561FBFC9}"/>
    <cellStyle name="Normal_9908m" xfId="3" xr:uid="{B383597B-1EE5-4858-9008-7C22CE665263}"/>
    <cellStyle name="Normal_9908m 3" xfId="4" xr:uid="{2C9AFBC7-8659-4685-8E60-BF7A1B6C0AC2}"/>
    <cellStyle name="Normal_Tehniska spec fas siltin Raiskums" xfId="9" xr:uid="{0E512019-3BBE-4BD5-BEB6-8C0E8C3E08A9}"/>
    <cellStyle name="Parasts" xfId="0" builtinId="0"/>
    <cellStyle name="Parasts 2" xfId="10" xr:uid="{63265B09-B467-4FAE-951F-84B7E324C590}"/>
    <cellStyle name="Parasts 2 2" xfId="7" xr:uid="{A71C5B39-4E45-40C6-A51E-A57C26551D8F}"/>
    <cellStyle name="Style 1" xfId="5" xr:uid="{0C14F81B-4AB6-46E4-A46C-CEEE64E498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e2\c\Tames&amp;Tames\Formati\kop-tamem-3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in&#257;rs%20Gr&#299;vi&#326;&#353;\AppData\Local\Microsoft\Windows\INetCache\Content.Outlook\674HD2J3\Kopija%20no%20Izpilde_Limba&#382;u%20siltums_Nr.3%20j&#363;lijs%20labots%20(003).xlsx" TargetMode="External"/><Relationship Id="rId1" Type="http://schemas.openxmlformats.org/officeDocument/2006/relationships/externalLinkPath" Target="/Users/Ain&#257;rs%20Gr&#299;vi&#326;&#353;/AppData/Local/Microsoft/Windows/INetCache/Content.Outlook/674HD2J3/Kopija%20no%20Izpilde_Limba&#382;u%20siltums_Nr.3%20j&#363;lijs%20labots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t,rād."/>
      <sheetName val="KOPRĀME-1"/>
      <sheetName val=" veids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00"/>
      <sheetName val="Sat,rād_"/>
      <sheetName val="_veids2"/>
      <sheetName val="Sat,rād_1"/>
      <sheetName val="_veids21"/>
      <sheetName val="Sat,rād_2"/>
      <sheetName val="_veids22"/>
      <sheetName val="Sat,rād_3"/>
      <sheetName val="_veids23"/>
      <sheetName val="Sat,rād_4"/>
      <sheetName val="Sat,rād_5"/>
      <sheetName val="_veids24"/>
      <sheetName val="Sat,rād_6"/>
      <sheetName val="_veids25"/>
      <sheetName val="Sat,rād_7"/>
      <sheetName val="_veids26"/>
      <sheetName val="Sat,rād_8"/>
      <sheetName val="_veids27"/>
      <sheetName val="Sat,rād_9"/>
      <sheetName val="_veids28"/>
      <sheetName val="Sat,rād_10"/>
      <sheetName val="_veids29"/>
      <sheetName val="Sat,rād_11"/>
      <sheetName val="_veids210"/>
      <sheetName val="Taul4"/>
      <sheetName val="Sat,rād_13"/>
      <sheetName val="_veids212"/>
      <sheetName val="Sat,rād_12"/>
      <sheetName val="_veids2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PTAME "/>
      <sheetName val="Kopsav. "/>
      <sheetName val="U1"/>
    </sheetNames>
    <sheetDataSet>
      <sheetData sheetId="0"/>
      <sheetData sheetId="1"/>
      <sheetData sheetId="2">
        <row r="19">
          <cell r="L19">
            <v>0</v>
          </cell>
          <cell r="S19">
            <v>0</v>
          </cell>
          <cell r="T19">
            <v>0</v>
          </cell>
          <cell r="U1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1800C-E2BC-400B-8C29-4FD9F636D5FC}">
  <dimension ref="A1:AA45"/>
  <sheetViews>
    <sheetView topLeftCell="A31" workbookViewId="0">
      <selection activeCell="Q34" sqref="Q34:Q36"/>
    </sheetView>
  </sheetViews>
  <sheetFormatPr defaultRowHeight="13.2" outlineLevelRow="1" x14ac:dyDescent="0.25"/>
  <cols>
    <col min="2" max="2" width="49.109375" customWidth="1"/>
  </cols>
  <sheetData>
    <row r="1" spans="1:16" ht="13.8" x14ac:dyDescent="0.25">
      <c r="A1" s="139" t="s">
        <v>29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1:16" x14ac:dyDescent="0.25">
      <c r="A2" s="2"/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N2" s="2"/>
      <c r="O2" s="2"/>
      <c r="P2" s="2"/>
    </row>
    <row r="3" spans="1:16" x14ac:dyDescent="0.25">
      <c r="A3" s="140" t="s">
        <v>161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1:16" x14ac:dyDescent="0.25">
      <c r="A4" s="141" t="s">
        <v>0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</row>
    <row r="5" spans="1:16" x14ac:dyDescent="0.25">
      <c r="A5" s="1" t="s">
        <v>1</v>
      </c>
      <c r="B5" s="1"/>
      <c r="C5" s="4"/>
      <c r="D5" s="5" t="s">
        <v>30</v>
      </c>
      <c r="E5" s="6"/>
      <c r="F5" s="7"/>
      <c r="G5" s="5"/>
      <c r="H5" s="5"/>
      <c r="I5" s="5"/>
      <c r="J5" s="8"/>
      <c r="K5" s="8"/>
      <c r="L5" s="8"/>
      <c r="M5" s="8"/>
      <c r="N5" s="8"/>
      <c r="O5" s="8"/>
      <c r="P5" s="8"/>
    </row>
    <row r="6" spans="1:16" x14ac:dyDescent="0.25">
      <c r="A6" s="1" t="s">
        <v>31</v>
      </c>
      <c r="B6" s="1"/>
      <c r="C6" s="4"/>
      <c r="D6" s="5" t="s">
        <v>32</v>
      </c>
      <c r="E6" s="5"/>
      <c r="F6" s="5"/>
      <c r="G6" s="5"/>
      <c r="H6" s="5"/>
      <c r="I6" s="5"/>
      <c r="J6" s="8"/>
      <c r="K6" s="8"/>
      <c r="L6" s="8"/>
      <c r="M6" s="8"/>
      <c r="N6" s="8"/>
      <c r="O6" s="8"/>
      <c r="P6" s="8"/>
    </row>
    <row r="7" spans="1:16" x14ac:dyDescent="0.25">
      <c r="A7" s="1" t="s">
        <v>2</v>
      </c>
      <c r="B7" s="1"/>
      <c r="C7" s="4"/>
      <c r="D7" s="5" t="s">
        <v>33</v>
      </c>
      <c r="E7" s="5"/>
      <c r="F7" s="5"/>
      <c r="G7" s="5"/>
      <c r="H7" s="5"/>
      <c r="I7" s="5"/>
      <c r="J7" s="8"/>
      <c r="K7" s="8"/>
      <c r="L7" s="8"/>
      <c r="M7" s="8"/>
      <c r="N7" s="8"/>
      <c r="O7" s="8"/>
      <c r="P7" s="8"/>
    </row>
    <row r="8" spans="1:16" x14ac:dyDescent="0.25">
      <c r="A8" s="7"/>
      <c r="B8" s="1"/>
      <c r="C8" s="9"/>
      <c r="D8" s="1"/>
      <c r="E8" s="7"/>
      <c r="F8" s="1"/>
      <c r="G8" s="1"/>
      <c r="H8" s="10"/>
      <c r="I8" s="11"/>
      <c r="J8" s="1"/>
      <c r="K8" s="1"/>
      <c r="L8" s="1"/>
      <c r="M8" s="1"/>
      <c r="N8" s="1"/>
      <c r="O8" s="1"/>
      <c r="P8" s="1"/>
    </row>
    <row r="9" spans="1:16" x14ac:dyDescent="0.25">
      <c r="A9" s="12"/>
      <c r="B9" s="12"/>
      <c r="C9" s="12"/>
      <c r="D9" s="12"/>
      <c r="E9" s="12"/>
      <c r="F9" s="13"/>
      <c r="G9" s="14"/>
      <c r="H9" s="12"/>
      <c r="I9" s="15"/>
      <c r="J9" s="12"/>
      <c r="K9" s="16"/>
      <c r="L9" s="12"/>
      <c r="M9" s="17"/>
      <c r="N9" s="12"/>
      <c r="O9" s="12"/>
      <c r="P9" s="12"/>
    </row>
    <row r="10" spans="1:16" x14ac:dyDescent="0.25">
      <c r="A10" s="142" t="s">
        <v>3</v>
      </c>
      <c r="B10" s="142" t="s">
        <v>4</v>
      </c>
      <c r="C10" s="136" t="s">
        <v>5</v>
      </c>
      <c r="D10" s="142" t="s">
        <v>6</v>
      </c>
      <c r="E10" s="142" t="s">
        <v>7</v>
      </c>
      <c r="F10" s="142"/>
      <c r="G10" s="142"/>
      <c r="H10" s="142"/>
      <c r="I10" s="142"/>
      <c r="J10" s="142"/>
      <c r="K10" s="143" t="s">
        <v>8</v>
      </c>
      <c r="L10" s="142" t="s">
        <v>9</v>
      </c>
      <c r="M10" s="142"/>
      <c r="N10" s="142"/>
      <c r="O10" s="142"/>
      <c r="P10" s="142"/>
    </row>
    <row r="11" spans="1:16" x14ac:dyDescent="0.25">
      <c r="A11" s="142"/>
      <c r="B11" s="142"/>
      <c r="C11" s="136"/>
      <c r="D11" s="142"/>
      <c r="E11" s="137" t="s">
        <v>10</v>
      </c>
      <c r="F11" s="135" t="s">
        <v>11</v>
      </c>
      <c r="G11" s="135" t="s">
        <v>12</v>
      </c>
      <c r="H11" s="136" t="s">
        <v>13</v>
      </c>
      <c r="I11" s="138" t="s">
        <v>14</v>
      </c>
      <c r="J11" s="136" t="s">
        <v>15</v>
      </c>
      <c r="K11" s="143"/>
      <c r="L11" s="135" t="s">
        <v>16</v>
      </c>
      <c r="M11" s="135" t="s">
        <v>12</v>
      </c>
      <c r="N11" s="136" t="s">
        <v>17</v>
      </c>
      <c r="O11" s="136" t="s">
        <v>18</v>
      </c>
      <c r="P11" s="136" t="s">
        <v>19</v>
      </c>
    </row>
    <row r="12" spans="1:16" x14ac:dyDescent="0.25">
      <c r="A12" s="142"/>
      <c r="B12" s="142"/>
      <c r="C12" s="136"/>
      <c r="D12" s="142"/>
      <c r="E12" s="137"/>
      <c r="F12" s="135"/>
      <c r="G12" s="135"/>
      <c r="H12" s="136"/>
      <c r="I12" s="138"/>
      <c r="J12" s="136"/>
      <c r="K12" s="143"/>
      <c r="L12" s="135"/>
      <c r="M12" s="135"/>
      <c r="N12" s="136"/>
      <c r="O12" s="136"/>
      <c r="P12" s="136"/>
    </row>
    <row r="13" spans="1:16" x14ac:dyDescent="0.25">
      <c r="A13" s="142"/>
      <c r="B13" s="142"/>
      <c r="C13" s="136"/>
      <c r="D13" s="142"/>
      <c r="E13" s="137"/>
      <c r="F13" s="135"/>
      <c r="G13" s="135"/>
      <c r="H13" s="136"/>
      <c r="I13" s="138"/>
      <c r="J13" s="136"/>
      <c r="K13" s="143"/>
      <c r="L13" s="135"/>
      <c r="M13" s="135"/>
      <c r="N13" s="136"/>
      <c r="O13" s="136"/>
      <c r="P13" s="136"/>
    </row>
    <row r="14" spans="1:16" x14ac:dyDescent="0.25">
      <c r="A14" s="68">
        <v>1</v>
      </c>
      <c r="B14" s="65" t="s">
        <v>36</v>
      </c>
      <c r="C14" s="27"/>
      <c r="D14" s="30"/>
      <c r="E14" s="28"/>
      <c r="F14" s="70"/>
      <c r="G14" s="70"/>
      <c r="H14" s="70"/>
      <c r="I14" s="70"/>
      <c r="J14" s="70"/>
      <c r="K14" s="70">
        <f t="shared" ref="K14:K40" si="0">G14+H14+J14</f>
        <v>0</v>
      </c>
      <c r="L14" s="70">
        <f t="shared" ref="L14:L40" si="1">ROUND(D14*E14,2)</f>
        <v>0</v>
      </c>
      <c r="M14" s="70">
        <f t="shared" ref="M14:M40" si="2">ROUND(D14*G14,2)</f>
        <v>0</v>
      </c>
      <c r="N14" s="70">
        <f t="shared" ref="N14:N40" si="3">ROUND(D14*H14,2)</f>
        <v>0</v>
      </c>
      <c r="O14" s="70">
        <f t="shared" ref="O14:O40" si="4">ROUND(D14*J14,2)</f>
        <v>0</v>
      </c>
      <c r="P14" s="71">
        <f t="shared" ref="P14:P40" si="5">ROUND(SUM(M14:O14),2)</f>
        <v>0</v>
      </c>
    </row>
    <row r="15" spans="1:16" s="170" customFormat="1" ht="23.4" x14ac:dyDescent="0.25">
      <c r="A15" s="164">
        <v>2</v>
      </c>
      <c r="B15" s="165" t="s">
        <v>37</v>
      </c>
      <c r="C15" s="166" t="s">
        <v>39</v>
      </c>
      <c r="D15" s="167">
        <v>1</v>
      </c>
      <c r="E15" s="168"/>
      <c r="F15" s="168"/>
      <c r="G15" s="168"/>
      <c r="H15" s="168"/>
      <c r="I15" s="168"/>
      <c r="J15" s="168"/>
      <c r="K15" s="168">
        <f t="shared" si="0"/>
        <v>0</v>
      </c>
      <c r="L15" s="168">
        <f t="shared" si="1"/>
        <v>0</v>
      </c>
      <c r="M15" s="168">
        <f t="shared" si="2"/>
        <v>0</v>
      </c>
      <c r="N15" s="168">
        <f t="shared" si="3"/>
        <v>0</v>
      </c>
      <c r="O15" s="168">
        <f t="shared" si="4"/>
        <v>0</v>
      </c>
      <c r="P15" s="169">
        <f t="shared" si="5"/>
        <v>0</v>
      </c>
    </row>
    <row r="16" spans="1:16" s="170" customFormat="1" ht="23.4" x14ac:dyDescent="0.25">
      <c r="A16" s="164">
        <v>3</v>
      </c>
      <c r="B16" s="165" t="s">
        <v>162</v>
      </c>
      <c r="C16" s="166" t="s">
        <v>39</v>
      </c>
      <c r="D16" s="167">
        <v>1</v>
      </c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2"/>
    </row>
    <row r="17" spans="1:16" s="170" customFormat="1" x14ac:dyDescent="0.25">
      <c r="A17" s="164">
        <v>4</v>
      </c>
      <c r="B17" s="173" t="s">
        <v>53</v>
      </c>
      <c r="C17" s="174"/>
      <c r="D17" s="175"/>
      <c r="E17" s="171"/>
      <c r="F17" s="171"/>
      <c r="G17" s="171"/>
      <c r="H17" s="171"/>
      <c r="I17" s="171"/>
      <c r="J17" s="171"/>
      <c r="K17" s="168"/>
      <c r="L17" s="168"/>
      <c r="M17" s="168"/>
      <c r="N17" s="168"/>
      <c r="O17" s="168"/>
      <c r="P17" s="169"/>
    </row>
    <row r="18" spans="1:16" s="170" customFormat="1" x14ac:dyDescent="0.25">
      <c r="A18" s="164">
        <v>5</v>
      </c>
      <c r="B18" s="176" t="s">
        <v>54</v>
      </c>
      <c r="C18" s="174" t="s">
        <v>67</v>
      </c>
      <c r="D18" s="175">
        <v>1</v>
      </c>
      <c r="E18" s="171"/>
      <c r="F18" s="171"/>
      <c r="G18" s="171"/>
      <c r="H18" s="171"/>
      <c r="I18" s="171"/>
      <c r="J18" s="171"/>
      <c r="K18" s="168">
        <f t="shared" si="0"/>
        <v>0</v>
      </c>
      <c r="L18" s="168">
        <f t="shared" si="1"/>
        <v>0</v>
      </c>
      <c r="M18" s="168">
        <f t="shared" si="2"/>
        <v>0</v>
      </c>
      <c r="N18" s="168">
        <f t="shared" si="3"/>
        <v>0</v>
      </c>
      <c r="O18" s="168">
        <f t="shared" si="4"/>
        <v>0</v>
      </c>
      <c r="P18" s="169">
        <f t="shared" si="5"/>
        <v>0</v>
      </c>
    </row>
    <row r="19" spans="1:16" s="170" customFormat="1" ht="24" x14ac:dyDescent="0.25">
      <c r="A19" s="174">
        <v>6</v>
      </c>
      <c r="B19" s="177" t="s">
        <v>126</v>
      </c>
      <c r="C19" s="174" t="s">
        <v>67</v>
      </c>
      <c r="D19" s="175">
        <v>1</v>
      </c>
      <c r="E19" s="171"/>
      <c r="F19" s="171"/>
      <c r="G19" s="171"/>
      <c r="H19" s="171"/>
      <c r="I19" s="171"/>
      <c r="J19" s="171"/>
      <c r="K19" s="168">
        <f t="shared" si="0"/>
        <v>0</v>
      </c>
      <c r="L19" s="168">
        <f t="shared" si="1"/>
        <v>0</v>
      </c>
      <c r="M19" s="168">
        <f t="shared" si="2"/>
        <v>0</v>
      </c>
      <c r="N19" s="168">
        <f t="shared" si="3"/>
        <v>0</v>
      </c>
      <c r="O19" s="168">
        <f t="shared" si="4"/>
        <v>0</v>
      </c>
      <c r="P19" s="169">
        <f t="shared" si="5"/>
        <v>0</v>
      </c>
    </row>
    <row r="20" spans="1:16" s="170" customFormat="1" x14ac:dyDescent="0.25">
      <c r="A20" s="178">
        <v>7</v>
      </c>
      <c r="B20" s="179" t="s">
        <v>74</v>
      </c>
      <c r="C20" s="174"/>
      <c r="D20" s="175"/>
      <c r="E20" s="171"/>
      <c r="F20" s="171"/>
      <c r="G20" s="171"/>
      <c r="H20" s="171"/>
      <c r="I20" s="171"/>
      <c r="J20" s="171"/>
      <c r="K20" s="168"/>
      <c r="L20" s="168"/>
      <c r="M20" s="168"/>
      <c r="N20" s="168"/>
      <c r="O20" s="168"/>
      <c r="P20" s="169"/>
    </row>
    <row r="21" spans="1:16" s="170" customFormat="1" ht="48" x14ac:dyDescent="0.25">
      <c r="A21" s="174">
        <v>8</v>
      </c>
      <c r="B21" s="180" t="s">
        <v>68</v>
      </c>
      <c r="C21" s="174" t="s">
        <v>24</v>
      </c>
      <c r="D21" s="175">
        <v>3</v>
      </c>
      <c r="E21" s="171"/>
      <c r="F21" s="171"/>
      <c r="G21" s="171"/>
      <c r="H21" s="171"/>
      <c r="I21" s="171"/>
      <c r="J21" s="171"/>
      <c r="K21" s="168">
        <f t="shared" si="0"/>
        <v>0</v>
      </c>
      <c r="L21" s="168">
        <f t="shared" si="1"/>
        <v>0</v>
      </c>
      <c r="M21" s="168">
        <f t="shared" si="2"/>
        <v>0</v>
      </c>
      <c r="N21" s="168">
        <f t="shared" si="3"/>
        <v>0</v>
      </c>
      <c r="O21" s="168">
        <f t="shared" si="4"/>
        <v>0</v>
      </c>
      <c r="P21" s="169">
        <f t="shared" si="5"/>
        <v>0</v>
      </c>
    </row>
    <row r="22" spans="1:16" s="170" customFormat="1" ht="36" x14ac:dyDescent="0.25">
      <c r="A22" s="174">
        <v>9</v>
      </c>
      <c r="B22" s="180" t="s">
        <v>127</v>
      </c>
      <c r="C22" s="174" t="s">
        <v>69</v>
      </c>
      <c r="D22" s="175">
        <v>580</v>
      </c>
      <c r="E22" s="171"/>
      <c r="F22" s="171"/>
      <c r="G22" s="171"/>
      <c r="H22" s="171"/>
      <c r="I22" s="171"/>
      <c r="J22" s="171"/>
      <c r="K22" s="168">
        <f t="shared" si="0"/>
        <v>0</v>
      </c>
      <c r="L22" s="168">
        <f t="shared" si="1"/>
        <v>0</v>
      </c>
      <c r="M22" s="168">
        <f t="shared" si="2"/>
        <v>0</v>
      </c>
      <c r="N22" s="168">
        <f t="shared" si="3"/>
        <v>0</v>
      </c>
      <c r="O22" s="168">
        <f t="shared" si="4"/>
        <v>0</v>
      </c>
      <c r="P22" s="169">
        <f t="shared" si="5"/>
        <v>0</v>
      </c>
    </row>
    <row r="23" spans="1:16" s="170" customFormat="1" ht="36" x14ac:dyDescent="0.25">
      <c r="A23" s="174">
        <v>10</v>
      </c>
      <c r="B23" s="180" t="s">
        <v>128</v>
      </c>
      <c r="C23" s="174" t="s">
        <v>69</v>
      </c>
      <c r="D23" s="175">
        <v>100</v>
      </c>
      <c r="E23" s="171"/>
      <c r="F23" s="171"/>
      <c r="G23" s="171"/>
      <c r="H23" s="171"/>
      <c r="I23" s="171"/>
      <c r="J23" s="171"/>
      <c r="K23" s="168">
        <f t="shared" si="0"/>
        <v>0</v>
      </c>
      <c r="L23" s="168">
        <f t="shared" si="1"/>
        <v>0</v>
      </c>
      <c r="M23" s="168">
        <f t="shared" si="2"/>
        <v>0</v>
      </c>
      <c r="N23" s="168">
        <f t="shared" si="3"/>
        <v>0</v>
      </c>
      <c r="O23" s="168">
        <f t="shared" si="4"/>
        <v>0</v>
      </c>
      <c r="P23" s="169">
        <f t="shared" si="5"/>
        <v>0</v>
      </c>
    </row>
    <row r="24" spans="1:16" s="170" customFormat="1" ht="24" x14ac:dyDescent="0.25">
      <c r="A24" s="174">
        <v>11</v>
      </c>
      <c r="B24" s="180" t="s">
        <v>66</v>
      </c>
      <c r="C24" s="174" t="s">
        <v>39</v>
      </c>
      <c r="D24" s="175">
        <v>1</v>
      </c>
      <c r="E24" s="171"/>
      <c r="F24" s="171"/>
      <c r="G24" s="171"/>
      <c r="H24" s="171"/>
      <c r="I24" s="171"/>
      <c r="J24" s="171"/>
      <c r="K24" s="168">
        <f t="shared" si="0"/>
        <v>0</v>
      </c>
      <c r="L24" s="168">
        <f t="shared" si="1"/>
        <v>0</v>
      </c>
      <c r="M24" s="168">
        <f t="shared" si="2"/>
        <v>0</v>
      </c>
      <c r="N24" s="168">
        <f t="shared" si="3"/>
        <v>0</v>
      </c>
      <c r="O24" s="168">
        <f t="shared" si="4"/>
        <v>0</v>
      </c>
      <c r="P24" s="169">
        <f t="shared" si="5"/>
        <v>0</v>
      </c>
    </row>
    <row r="25" spans="1:16" s="170" customFormat="1" ht="36" x14ac:dyDescent="0.25">
      <c r="A25" s="174">
        <v>15</v>
      </c>
      <c r="B25" s="180" t="s">
        <v>72</v>
      </c>
      <c r="C25" s="174" t="s">
        <v>67</v>
      </c>
      <c r="D25" s="175">
        <v>6</v>
      </c>
      <c r="E25" s="171"/>
      <c r="F25" s="171"/>
      <c r="G25" s="171"/>
      <c r="H25" s="171"/>
      <c r="I25" s="171"/>
      <c r="J25" s="171"/>
      <c r="K25" s="168">
        <f t="shared" si="0"/>
        <v>0</v>
      </c>
      <c r="L25" s="168">
        <f t="shared" si="1"/>
        <v>0</v>
      </c>
      <c r="M25" s="168">
        <f t="shared" si="2"/>
        <v>0</v>
      </c>
      <c r="N25" s="168">
        <f t="shared" si="3"/>
        <v>0</v>
      </c>
      <c r="O25" s="168">
        <f t="shared" si="4"/>
        <v>0</v>
      </c>
      <c r="P25" s="169">
        <f t="shared" si="5"/>
        <v>0</v>
      </c>
    </row>
    <row r="26" spans="1:16" s="170" customFormat="1" x14ac:dyDescent="0.25">
      <c r="A26" s="178">
        <v>16</v>
      </c>
      <c r="B26" s="181" t="s">
        <v>75</v>
      </c>
      <c r="C26" s="174"/>
      <c r="D26" s="175"/>
      <c r="E26" s="171"/>
      <c r="F26" s="171"/>
      <c r="G26" s="171"/>
      <c r="H26" s="171"/>
      <c r="I26" s="171"/>
      <c r="J26" s="171"/>
      <c r="K26" s="168">
        <f t="shared" si="0"/>
        <v>0</v>
      </c>
      <c r="L26" s="168">
        <f t="shared" si="1"/>
        <v>0</v>
      </c>
      <c r="M26" s="168">
        <f t="shared" si="2"/>
        <v>0</v>
      </c>
      <c r="N26" s="168">
        <f t="shared" si="3"/>
        <v>0</v>
      </c>
      <c r="O26" s="168">
        <f t="shared" si="4"/>
        <v>0</v>
      </c>
      <c r="P26" s="169">
        <f t="shared" si="5"/>
        <v>0</v>
      </c>
    </row>
    <row r="27" spans="1:16" s="170" customFormat="1" ht="36" x14ac:dyDescent="0.25">
      <c r="A27" s="174">
        <v>17</v>
      </c>
      <c r="B27" s="182" t="s">
        <v>88</v>
      </c>
      <c r="C27" s="174" t="s">
        <v>39</v>
      </c>
      <c r="D27" s="175">
        <v>1</v>
      </c>
      <c r="E27" s="171"/>
      <c r="F27" s="171"/>
      <c r="G27" s="171"/>
      <c r="H27" s="171"/>
      <c r="I27" s="171"/>
      <c r="J27" s="171"/>
      <c r="K27" s="168">
        <f t="shared" si="0"/>
        <v>0</v>
      </c>
      <c r="L27" s="168">
        <f t="shared" si="1"/>
        <v>0</v>
      </c>
      <c r="M27" s="168">
        <f t="shared" si="2"/>
        <v>0</v>
      </c>
      <c r="N27" s="168">
        <f t="shared" si="3"/>
        <v>0</v>
      </c>
      <c r="O27" s="168">
        <f t="shared" si="4"/>
        <v>0</v>
      </c>
      <c r="P27" s="169">
        <f t="shared" si="5"/>
        <v>0</v>
      </c>
    </row>
    <row r="28" spans="1:16" s="170" customFormat="1" ht="24" x14ac:dyDescent="0.25">
      <c r="A28" s="174">
        <v>18</v>
      </c>
      <c r="B28" s="177" t="s">
        <v>133</v>
      </c>
      <c r="C28" s="174" t="s">
        <v>69</v>
      </c>
      <c r="D28" s="175">
        <v>100</v>
      </c>
      <c r="E28" s="171"/>
      <c r="F28" s="171"/>
      <c r="G28" s="171"/>
      <c r="H28" s="171"/>
      <c r="I28" s="171"/>
      <c r="J28" s="171"/>
      <c r="K28" s="168">
        <f t="shared" si="0"/>
        <v>0</v>
      </c>
      <c r="L28" s="168">
        <f t="shared" si="1"/>
        <v>0</v>
      </c>
      <c r="M28" s="168">
        <f t="shared" si="2"/>
        <v>0</v>
      </c>
      <c r="N28" s="168">
        <f t="shared" si="3"/>
        <v>0</v>
      </c>
      <c r="O28" s="168">
        <f t="shared" si="4"/>
        <v>0</v>
      </c>
      <c r="P28" s="169">
        <f t="shared" si="5"/>
        <v>0</v>
      </c>
    </row>
    <row r="29" spans="1:16" s="170" customFormat="1" x14ac:dyDescent="0.25">
      <c r="A29" s="174">
        <v>19</v>
      </c>
      <c r="B29" s="183" t="s">
        <v>92</v>
      </c>
      <c r="C29" s="174" t="s">
        <v>67</v>
      </c>
      <c r="D29" s="175">
        <v>3</v>
      </c>
      <c r="E29" s="171"/>
      <c r="F29" s="171"/>
      <c r="G29" s="171"/>
      <c r="H29" s="171"/>
      <c r="I29" s="171"/>
      <c r="J29" s="171"/>
      <c r="K29" s="168">
        <f t="shared" si="0"/>
        <v>0</v>
      </c>
      <c r="L29" s="171">
        <f t="shared" si="1"/>
        <v>0</v>
      </c>
      <c r="M29" s="171">
        <f t="shared" si="2"/>
        <v>0</v>
      </c>
      <c r="N29" s="171">
        <f t="shared" si="3"/>
        <v>0</v>
      </c>
      <c r="O29" s="171">
        <f t="shared" si="4"/>
        <v>0</v>
      </c>
      <c r="P29" s="169">
        <f t="shared" si="5"/>
        <v>0</v>
      </c>
    </row>
    <row r="30" spans="1:16" s="170" customFormat="1" ht="48" x14ac:dyDescent="0.25">
      <c r="A30" s="174">
        <v>20</v>
      </c>
      <c r="B30" s="182" t="s">
        <v>156</v>
      </c>
      <c r="C30" s="174" t="s">
        <v>67</v>
      </c>
      <c r="D30" s="175">
        <v>3</v>
      </c>
      <c r="E30" s="171"/>
      <c r="F30" s="171"/>
      <c r="G30" s="171"/>
      <c r="H30" s="171"/>
      <c r="I30" s="171"/>
      <c r="J30" s="171"/>
      <c r="K30" s="168">
        <f t="shared" si="0"/>
        <v>0</v>
      </c>
      <c r="L30" s="171">
        <f t="shared" si="1"/>
        <v>0</v>
      </c>
      <c r="M30" s="171">
        <f t="shared" si="2"/>
        <v>0</v>
      </c>
      <c r="N30" s="171">
        <f t="shared" si="3"/>
        <v>0</v>
      </c>
      <c r="O30" s="171">
        <f t="shared" si="4"/>
        <v>0</v>
      </c>
      <c r="P30" s="169">
        <f t="shared" si="5"/>
        <v>0</v>
      </c>
    </row>
    <row r="31" spans="1:16" s="170" customFormat="1" ht="24" x14ac:dyDescent="0.25">
      <c r="A31" s="174">
        <v>21</v>
      </c>
      <c r="B31" s="182" t="s">
        <v>93</v>
      </c>
      <c r="C31" s="174" t="s">
        <v>67</v>
      </c>
      <c r="D31" s="175">
        <v>2</v>
      </c>
      <c r="E31" s="171"/>
      <c r="F31" s="171"/>
      <c r="G31" s="171"/>
      <c r="H31" s="171"/>
      <c r="I31" s="171"/>
      <c r="J31" s="171"/>
      <c r="K31" s="168">
        <f t="shared" si="0"/>
        <v>0</v>
      </c>
      <c r="L31" s="171">
        <f t="shared" si="1"/>
        <v>0</v>
      </c>
      <c r="M31" s="171">
        <f t="shared" si="2"/>
        <v>0</v>
      </c>
      <c r="N31" s="171">
        <f t="shared" si="3"/>
        <v>0</v>
      </c>
      <c r="O31" s="171">
        <f t="shared" si="4"/>
        <v>0</v>
      </c>
      <c r="P31" s="169">
        <f t="shared" si="5"/>
        <v>0</v>
      </c>
    </row>
    <row r="32" spans="1:16" s="170" customFormat="1" ht="23.4" x14ac:dyDescent="0.25">
      <c r="A32" s="178">
        <v>22</v>
      </c>
      <c r="B32" s="181" t="s">
        <v>110</v>
      </c>
      <c r="C32" s="174"/>
      <c r="D32" s="175"/>
      <c r="E32" s="171"/>
      <c r="F32" s="171"/>
      <c r="G32" s="171"/>
      <c r="H32" s="171"/>
      <c r="I32" s="171"/>
      <c r="J32" s="171"/>
      <c r="K32" s="168"/>
      <c r="L32" s="171"/>
      <c r="M32" s="171"/>
      <c r="N32" s="171"/>
      <c r="O32" s="171"/>
      <c r="P32" s="169">
        <f t="shared" si="5"/>
        <v>0</v>
      </c>
    </row>
    <row r="33" spans="1:27" s="170" customFormat="1" x14ac:dyDescent="0.25">
      <c r="A33" s="184">
        <v>23</v>
      </c>
      <c r="B33" s="165" t="s">
        <v>115</v>
      </c>
      <c r="C33" s="174" t="s">
        <v>67</v>
      </c>
      <c r="D33" s="175">
        <v>3</v>
      </c>
      <c r="E33" s="171"/>
      <c r="F33" s="171"/>
      <c r="G33" s="171"/>
      <c r="H33" s="171"/>
      <c r="I33" s="171"/>
      <c r="J33" s="171"/>
      <c r="K33" s="168">
        <f t="shared" si="0"/>
        <v>0</v>
      </c>
      <c r="L33" s="171">
        <f t="shared" si="1"/>
        <v>0</v>
      </c>
      <c r="M33" s="171">
        <f t="shared" si="2"/>
        <v>0</v>
      </c>
      <c r="N33" s="171">
        <f t="shared" si="3"/>
        <v>0</v>
      </c>
      <c r="O33" s="171">
        <f t="shared" si="4"/>
        <v>0</v>
      </c>
      <c r="P33" s="169">
        <f t="shared" si="5"/>
        <v>0</v>
      </c>
    </row>
    <row r="34" spans="1:27" s="170" customFormat="1" ht="12" customHeight="1" outlineLevel="1" x14ac:dyDescent="0.25">
      <c r="A34" s="178">
        <v>24</v>
      </c>
      <c r="B34" s="185" t="s">
        <v>190</v>
      </c>
      <c r="C34" s="174"/>
      <c r="D34" s="175"/>
      <c r="E34" s="171"/>
      <c r="F34" s="171"/>
      <c r="G34" s="171"/>
      <c r="H34" s="171"/>
      <c r="I34" s="171"/>
      <c r="J34" s="171"/>
      <c r="K34" s="171">
        <f t="shared" si="0"/>
        <v>0</v>
      </c>
      <c r="L34" s="171">
        <f t="shared" si="1"/>
        <v>0</v>
      </c>
      <c r="M34" s="171">
        <f t="shared" si="2"/>
        <v>0</v>
      </c>
      <c r="N34" s="171">
        <f t="shared" si="3"/>
        <v>0</v>
      </c>
      <c r="O34" s="171">
        <f t="shared" si="4"/>
        <v>0</v>
      </c>
      <c r="P34" s="172">
        <f t="shared" si="5"/>
        <v>0</v>
      </c>
      <c r="Q34" s="171"/>
      <c r="R34" s="186"/>
      <c r="S34" s="186"/>
      <c r="T34" s="186"/>
      <c r="U34" s="186"/>
      <c r="V34" s="186"/>
      <c r="W34" s="186"/>
      <c r="X34" s="186"/>
      <c r="Y34" s="186"/>
      <c r="Z34" s="186"/>
      <c r="AA34" s="186"/>
    </row>
    <row r="35" spans="1:27" s="170" customFormat="1" ht="39" customHeight="1" outlineLevel="1" x14ac:dyDescent="0.25">
      <c r="A35" s="187" t="s">
        <v>193</v>
      </c>
      <c r="B35" s="188" t="s">
        <v>191</v>
      </c>
      <c r="C35" s="184" t="s">
        <v>24</v>
      </c>
      <c r="D35" s="189">
        <v>3</v>
      </c>
      <c r="E35" s="190"/>
      <c r="F35" s="190"/>
      <c r="G35" s="190"/>
      <c r="H35" s="190"/>
      <c r="I35" s="190"/>
      <c r="J35" s="190"/>
      <c r="K35" s="190">
        <f t="shared" si="0"/>
        <v>0</v>
      </c>
      <c r="L35" s="190">
        <f t="shared" si="1"/>
        <v>0</v>
      </c>
      <c r="M35" s="190">
        <f t="shared" si="2"/>
        <v>0</v>
      </c>
      <c r="N35" s="190">
        <f t="shared" si="3"/>
        <v>0</v>
      </c>
      <c r="O35" s="190">
        <f t="shared" si="4"/>
        <v>0</v>
      </c>
      <c r="P35" s="191">
        <f t="shared" si="5"/>
        <v>0</v>
      </c>
      <c r="Q35" s="171"/>
      <c r="R35" s="186"/>
      <c r="S35" s="186"/>
      <c r="T35" s="186"/>
      <c r="U35" s="186"/>
      <c r="V35" s="186"/>
      <c r="W35" s="186"/>
      <c r="X35" s="186"/>
      <c r="Y35" s="186"/>
      <c r="Z35" s="186"/>
      <c r="AA35" s="186"/>
    </row>
    <row r="36" spans="1:27" s="170" customFormat="1" ht="40.5" customHeight="1" outlineLevel="1" x14ac:dyDescent="0.25">
      <c r="A36" s="187" t="s">
        <v>194</v>
      </c>
      <c r="B36" s="192" t="s">
        <v>192</v>
      </c>
      <c r="C36" s="184" t="s">
        <v>69</v>
      </c>
      <c r="D36" s="189">
        <v>330</v>
      </c>
      <c r="E36" s="190"/>
      <c r="F36" s="190"/>
      <c r="G36" s="190"/>
      <c r="H36" s="190"/>
      <c r="I36" s="190"/>
      <c r="J36" s="190"/>
      <c r="K36" s="190">
        <f t="shared" si="0"/>
        <v>0</v>
      </c>
      <c r="L36" s="190">
        <f t="shared" si="1"/>
        <v>0</v>
      </c>
      <c r="M36" s="190">
        <f t="shared" si="2"/>
        <v>0</v>
      </c>
      <c r="N36" s="190">
        <f t="shared" si="3"/>
        <v>0</v>
      </c>
      <c r="O36" s="190">
        <f t="shared" si="4"/>
        <v>0</v>
      </c>
      <c r="P36" s="191">
        <f t="shared" si="5"/>
        <v>0</v>
      </c>
      <c r="Q36" s="171"/>
      <c r="R36" s="186"/>
      <c r="S36" s="186"/>
      <c r="T36" s="186"/>
      <c r="U36" s="186"/>
      <c r="V36" s="186"/>
      <c r="W36" s="186"/>
      <c r="X36" s="186"/>
      <c r="Y36" s="186"/>
      <c r="Z36" s="186"/>
      <c r="AA36" s="186"/>
    </row>
    <row r="37" spans="1:27" s="170" customFormat="1" ht="21" customHeight="1" outlineLevel="1" x14ac:dyDescent="0.25">
      <c r="A37" s="193" t="s">
        <v>196</v>
      </c>
      <c r="B37" s="179" t="s">
        <v>197</v>
      </c>
      <c r="C37" s="184"/>
      <c r="D37" s="189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1"/>
      <c r="Q37" s="194"/>
      <c r="R37" s="186"/>
      <c r="S37" s="186"/>
      <c r="T37" s="186"/>
      <c r="U37" s="186"/>
      <c r="V37" s="186"/>
      <c r="W37" s="186"/>
      <c r="X37" s="186"/>
      <c r="Y37" s="186"/>
      <c r="Z37" s="186"/>
      <c r="AA37" s="186"/>
    </row>
    <row r="38" spans="1:27" s="170" customFormat="1" ht="28.5" customHeight="1" outlineLevel="1" x14ac:dyDescent="0.25">
      <c r="A38" s="195" t="s">
        <v>198</v>
      </c>
      <c r="B38" s="196" t="s">
        <v>195</v>
      </c>
      <c r="C38" s="184" t="s">
        <v>39</v>
      </c>
      <c r="D38" s="189">
        <v>1</v>
      </c>
      <c r="E38" s="190"/>
      <c r="F38" s="190"/>
      <c r="G38" s="190"/>
      <c r="H38" s="190"/>
      <c r="I38" s="190"/>
      <c r="J38" s="190"/>
      <c r="K38" s="190">
        <f t="shared" si="0"/>
        <v>0</v>
      </c>
      <c r="L38" s="190">
        <f t="shared" si="1"/>
        <v>0</v>
      </c>
      <c r="M38" s="190">
        <f t="shared" si="2"/>
        <v>0</v>
      </c>
      <c r="N38" s="190">
        <f t="shared" si="3"/>
        <v>0</v>
      </c>
      <c r="O38" s="190">
        <f t="shared" si="4"/>
        <v>0</v>
      </c>
      <c r="P38" s="191">
        <f t="shared" si="5"/>
        <v>0</v>
      </c>
      <c r="Q38" s="194"/>
      <c r="R38" s="186"/>
      <c r="S38" s="186"/>
      <c r="T38" s="186"/>
      <c r="U38" s="186"/>
      <c r="V38" s="186"/>
      <c r="W38" s="186"/>
      <c r="X38" s="186"/>
      <c r="Y38" s="186"/>
      <c r="Z38" s="186"/>
      <c r="AA38" s="186"/>
    </row>
    <row r="39" spans="1:27" s="170" customFormat="1" ht="24" customHeight="1" outlineLevel="1" x14ac:dyDescent="0.25">
      <c r="A39" s="195" t="s">
        <v>201</v>
      </c>
      <c r="B39" s="179" t="s">
        <v>199</v>
      </c>
      <c r="C39" s="174" t="s">
        <v>39</v>
      </c>
      <c r="D39" s="175">
        <v>1</v>
      </c>
      <c r="E39" s="171"/>
      <c r="F39" s="171"/>
      <c r="G39" s="171"/>
      <c r="H39" s="171"/>
      <c r="I39" s="171"/>
      <c r="J39" s="171"/>
      <c r="K39" s="171">
        <f t="shared" si="0"/>
        <v>0</v>
      </c>
      <c r="L39" s="171">
        <f t="shared" si="1"/>
        <v>0</v>
      </c>
      <c r="M39" s="171">
        <f t="shared" si="2"/>
        <v>0</v>
      </c>
      <c r="N39" s="171">
        <f t="shared" si="3"/>
        <v>0</v>
      </c>
      <c r="O39" s="171">
        <f t="shared" si="4"/>
        <v>0</v>
      </c>
      <c r="P39" s="172">
        <f t="shared" si="5"/>
        <v>0</v>
      </c>
      <c r="Q39" s="194"/>
      <c r="R39" s="186"/>
      <c r="S39" s="186"/>
      <c r="T39" s="186"/>
      <c r="U39" s="186"/>
      <c r="V39" s="186"/>
      <c r="W39" s="186"/>
      <c r="X39" s="186"/>
      <c r="Y39" s="186"/>
      <c r="Z39" s="186"/>
      <c r="AA39" s="186"/>
    </row>
    <row r="40" spans="1:27" s="170" customFormat="1" ht="45.75" customHeight="1" outlineLevel="1" x14ac:dyDescent="0.25">
      <c r="A40" s="187" t="s">
        <v>202</v>
      </c>
      <c r="B40" s="188" t="s">
        <v>200</v>
      </c>
      <c r="C40" s="184" t="s">
        <v>39</v>
      </c>
      <c r="D40" s="189">
        <v>1</v>
      </c>
      <c r="E40" s="190"/>
      <c r="F40" s="190"/>
      <c r="G40" s="190"/>
      <c r="H40" s="190"/>
      <c r="I40" s="190"/>
      <c r="J40" s="190"/>
      <c r="K40" s="190">
        <f t="shared" si="0"/>
        <v>0</v>
      </c>
      <c r="L40" s="190">
        <f t="shared" si="1"/>
        <v>0</v>
      </c>
      <c r="M40" s="190">
        <f t="shared" si="2"/>
        <v>0</v>
      </c>
      <c r="N40" s="190">
        <f t="shared" si="3"/>
        <v>0</v>
      </c>
      <c r="O40" s="190">
        <f t="shared" si="4"/>
        <v>0</v>
      </c>
      <c r="P40" s="191">
        <f t="shared" si="5"/>
        <v>0</v>
      </c>
      <c r="Q40" s="194"/>
      <c r="R40" s="186"/>
      <c r="S40" s="186"/>
      <c r="T40" s="186"/>
      <c r="U40" s="186"/>
      <c r="V40" s="186"/>
      <c r="W40" s="186"/>
      <c r="X40" s="186"/>
      <c r="Y40" s="186"/>
      <c r="Z40" s="186"/>
      <c r="AA40" s="186"/>
    </row>
    <row r="41" spans="1:27" s="170" customFormat="1" x14ac:dyDescent="0.25">
      <c r="A41" s="166"/>
      <c r="B41" s="197"/>
      <c r="C41" s="197"/>
      <c r="D41" s="197"/>
      <c r="E41" s="197"/>
      <c r="F41" s="197"/>
      <c r="G41" s="198"/>
      <c r="H41" s="199"/>
      <c r="I41" s="198"/>
      <c r="J41" s="200" t="s">
        <v>27</v>
      </c>
      <c r="K41" s="201"/>
      <c r="L41" s="202"/>
      <c r="M41" s="203"/>
      <c r="N41" s="204"/>
      <c r="O41" s="205"/>
      <c r="P41" s="206">
        <f>SUM(P14:P16)</f>
        <v>0</v>
      </c>
    </row>
    <row r="42" spans="1:27" s="170" customFormat="1" ht="13.8" x14ac:dyDescent="0.25">
      <c r="A42" s="207"/>
      <c r="B42" s="207"/>
      <c r="C42" s="207" t="s">
        <v>26</v>
      </c>
      <c r="D42" s="208"/>
      <c r="E42" s="209"/>
      <c r="F42" s="210"/>
      <c r="G42" s="211" t="s">
        <v>189</v>
      </c>
      <c r="H42" s="212"/>
      <c r="I42" s="212"/>
      <c r="J42" s="212"/>
      <c r="K42" s="213"/>
      <c r="L42" s="214"/>
      <c r="M42" s="214"/>
      <c r="N42" s="214"/>
      <c r="O42" s="215"/>
      <c r="P42" s="216">
        <f>ROUND(M41*0.2409,2)</f>
        <v>0</v>
      </c>
    </row>
    <row r="43" spans="1:27" x14ac:dyDescent="0.25">
      <c r="A43" s="7"/>
      <c r="B43" s="1"/>
      <c r="C43" s="4"/>
      <c r="D43" s="1"/>
      <c r="E43" s="1"/>
      <c r="F43" s="1"/>
      <c r="G43" s="129" t="s">
        <v>25</v>
      </c>
      <c r="H43" s="129"/>
      <c r="I43" s="129"/>
      <c r="J43" s="129"/>
      <c r="K43" s="126"/>
      <c r="L43" s="126"/>
      <c r="M43" s="126"/>
      <c r="N43" s="126"/>
      <c r="O43" s="126"/>
      <c r="P43" s="126"/>
    </row>
    <row r="44" spans="1:27" x14ac:dyDescent="0.25">
      <c r="A44" s="7"/>
      <c r="B44" s="130" t="s">
        <v>23</v>
      </c>
      <c r="C44" s="130"/>
      <c r="D44" s="131"/>
      <c r="E44" s="131"/>
      <c r="F44" s="131"/>
      <c r="G44" s="131"/>
      <c r="H44" s="131"/>
      <c r="I44" s="131"/>
      <c r="J44" s="20"/>
      <c r="K44" s="20"/>
      <c r="L44" s="132"/>
      <c r="M44" s="132"/>
      <c r="N44" s="132"/>
      <c r="O44" s="132"/>
      <c r="P44" s="49"/>
    </row>
    <row r="45" spans="1:27" x14ac:dyDescent="0.25">
      <c r="A45" s="7"/>
      <c r="B45" s="133"/>
      <c r="C45" s="133"/>
      <c r="D45" s="133"/>
      <c r="E45" s="134"/>
      <c r="F45" s="134"/>
      <c r="G45" s="134"/>
      <c r="H45" s="134"/>
      <c r="I45" s="20"/>
      <c r="J45" s="20"/>
      <c r="K45" s="20"/>
      <c r="L45" s="134"/>
      <c r="M45" s="134"/>
      <c r="N45" s="134"/>
      <c r="O45" s="134"/>
      <c r="P45" s="134"/>
    </row>
  </sheetData>
  <mergeCells count="29">
    <mergeCell ref="A1:P1"/>
    <mergeCell ref="A3:P3"/>
    <mergeCell ref="A4:P4"/>
    <mergeCell ref="A10:A13"/>
    <mergeCell ref="B10:B13"/>
    <mergeCell ref="C10:C13"/>
    <mergeCell ref="D10:D13"/>
    <mergeCell ref="E10:J10"/>
    <mergeCell ref="K10:K13"/>
    <mergeCell ref="L10:P10"/>
    <mergeCell ref="B45:D45"/>
    <mergeCell ref="E45:H45"/>
    <mergeCell ref="L45:P45"/>
    <mergeCell ref="L11:L13"/>
    <mergeCell ref="M11:M13"/>
    <mergeCell ref="N11:N13"/>
    <mergeCell ref="O11:O13"/>
    <mergeCell ref="P11:P13"/>
    <mergeCell ref="E11:E13"/>
    <mergeCell ref="F11:F13"/>
    <mergeCell ref="G11:G13"/>
    <mergeCell ref="H11:H13"/>
    <mergeCell ref="I11:I13"/>
    <mergeCell ref="J11:J13"/>
    <mergeCell ref="G42:J42"/>
    <mergeCell ref="G43:J43"/>
    <mergeCell ref="B44:C44"/>
    <mergeCell ref="D44:I44"/>
    <mergeCell ref="L44:O44"/>
  </mergeCells>
  <conditionalFormatting sqref="C43:C45">
    <cfRule type="expression" priority="1" stopIfTrue="1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FDE05-45B0-4ED6-92DC-C1FEDF60B478}">
  <dimension ref="A1:AA107"/>
  <sheetViews>
    <sheetView tabSelected="1" view="pageBreakPreview" topLeftCell="A33" zoomScaleNormal="93" zoomScaleSheetLayoutView="100" workbookViewId="0">
      <selection activeCell="B33" sqref="B33"/>
    </sheetView>
  </sheetViews>
  <sheetFormatPr defaultColWidth="9.109375" defaultRowHeight="13.2" outlineLevelRow="1" outlineLevelCol="2" x14ac:dyDescent="0.25"/>
  <cols>
    <col min="1" max="1" width="6.44140625" style="18" customWidth="1"/>
    <col min="2" max="2" width="42.109375" style="18" customWidth="1"/>
    <col min="3" max="3" width="6.33203125" style="21" customWidth="1"/>
    <col min="4" max="4" width="10.5546875" style="22" customWidth="1"/>
    <col min="5" max="5" width="8.33203125" style="22" customWidth="1" outlineLevel="1"/>
    <col min="6" max="6" width="9.33203125" style="23" customWidth="1" outlineLevel="2"/>
    <col min="7" max="7" width="9.33203125" style="24" customWidth="1" outlineLevel="2"/>
    <col min="8" max="8" width="9" style="24" customWidth="1" outlineLevel="1"/>
    <col min="9" max="9" width="11.5546875" style="25" hidden="1" customWidth="1" outlineLevel="2"/>
    <col min="10" max="10" width="9.33203125" style="21" customWidth="1" outlineLevel="1" collapsed="1"/>
    <col min="11" max="11" width="10" style="26" customWidth="1"/>
    <col min="12" max="12" width="12" style="21" customWidth="1" outlineLevel="1"/>
    <col min="13" max="13" width="11.6640625" style="21" customWidth="1" outlineLevel="2"/>
    <col min="14" max="14" width="11.6640625" style="18" customWidth="1" outlineLevel="1"/>
    <col min="15" max="15" width="10.5546875" style="18" customWidth="1" outlineLevel="1"/>
    <col min="16" max="16" width="13.44140625" style="18" customWidth="1"/>
    <col min="17" max="17" width="10.6640625" style="18" hidden="1" customWidth="1" outlineLevel="1"/>
    <col min="18" max="18" width="9.109375" style="18" collapsed="1"/>
    <col min="19" max="16384" width="9.109375" style="18"/>
  </cols>
  <sheetData>
    <row r="1" spans="1:27" s="1" customFormat="1" ht="7.5" customHeight="1" x14ac:dyDescent="0.25">
      <c r="A1" s="2"/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</row>
    <row r="2" spans="1:27" s="1" customFormat="1" x14ac:dyDescent="0.25">
      <c r="A2" s="1" t="s">
        <v>1</v>
      </c>
      <c r="C2" s="4"/>
      <c r="D2" s="106" t="s">
        <v>30</v>
      </c>
      <c r="E2" s="107"/>
      <c r="F2" s="7"/>
      <c r="G2" s="106"/>
      <c r="H2" s="106"/>
      <c r="I2" s="5"/>
      <c r="J2" s="8"/>
      <c r="K2" s="8"/>
      <c r="L2" s="8"/>
      <c r="M2" s="8"/>
      <c r="N2" s="8"/>
      <c r="O2" s="8"/>
      <c r="P2" s="8"/>
    </row>
    <row r="3" spans="1:27" s="1" customFormat="1" x14ac:dyDescent="0.25">
      <c r="A3" s="1" t="s">
        <v>31</v>
      </c>
      <c r="C3" s="4"/>
      <c r="D3" s="106" t="s">
        <v>32</v>
      </c>
      <c r="E3" s="106"/>
      <c r="F3" s="106"/>
      <c r="G3" s="106"/>
      <c r="H3" s="106"/>
      <c r="I3" s="5"/>
      <c r="J3" s="8"/>
      <c r="K3" s="8"/>
      <c r="L3" s="8"/>
      <c r="M3" s="8"/>
      <c r="N3" s="8"/>
      <c r="O3" s="8"/>
      <c r="P3" s="8"/>
    </row>
    <row r="4" spans="1:27" s="1" customFormat="1" x14ac:dyDescent="0.25">
      <c r="A4" s="1" t="s">
        <v>2</v>
      </c>
      <c r="C4" s="4"/>
      <c r="D4" s="106" t="s">
        <v>33</v>
      </c>
      <c r="E4" s="106"/>
      <c r="F4" s="106"/>
      <c r="G4" s="106"/>
      <c r="H4" s="106"/>
      <c r="I4" s="5"/>
      <c r="J4" s="8"/>
      <c r="K4" s="8"/>
      <c r="L4" s="8"/>
      <c r="M4" s="8"/>
      <c r="N4" s="8"/>
      <c r="O4" s="8"/>
      <c r="P4" s="8"/>
    </row>
    <row r="5" spans="1:27" s="1" customFormat="1" ht="16.5" customHeight="1" x14ac:dyDescent="0.25">
      <c r="A5" s="7"/>
      <c r="C5" s="9"/>
      <c r="E5" s="7"/>
      <c r="H5" s="10"/>
      <c r="I5" s="11"/>
    </row>
    <row r="6" spans="1:27" x14ac:dyDescent="0.25">
      <c r="A6" s="12"/>
      <c r="B6" s="12"/>
      <c r="C6" s="12"/>
      <c r="D6" s="12"/>
      <c r="E6" s="12"/>
      <c r="F6" s="13"/>
      <c r="G6" s="14"/>
      <c r="H6" s="12"/>
      <c r="I6" s="15"/>
      <c r="J6" s="12"/>
      <c r="K6" s="16"/>
      <c r="L6" s="12"/>
      <c r="M6" s="17"/>
      <c r="N6" s="12"/>
      <c r="O6" s="12"/>
      <c r="P6" s="12"/>
    </row>
    <row r="7" spans="1:27" s="19" customFormat="1" ht="13.95" customHeight="1" x14ac:dyDescent="0.25">
      <c r="A7" s="142" t="s">
        <v>3</v>
      </c>
      <c r="B7" s="142" t="s">
        <v>4</v>
      </c>
      <c r="C7" s="136" t="s">
        <v>5</v>
      </c>
      <c r="D7" s="142" t="s">
        <v>6</v>
      </c>
      <c r="E7" s="142" t="s">
        <v>7</v>
      </c>
      <c r="F7" s="142"/>
      <c r="G7" s="142"/>
      <c r="H7" s="142"/>
      <c r="I7" s="142"/>
      <c r="J7" s="142"/>
      <c r="K7" s="143" t="s">
        <v>8</v>
      </c>
      <c r="L7" s="142" t="s">
        <v>9</v>
      </c>
      <c r="M7" s="142"/>
      <c r="N7" s="142"/>
      <c r="O7" s="142"/>
      <c r="P7" s="142"/>
      <c r="Q7" s="43"/>
    </row>
    <row r="8" spans="1:27" s="19" customFormat="1" ht="12.75" customHeight="1" x14ac:dyDescent="0.25">
      <c r="A8" s="142"/>
      <c r="B8" s="142"/>
      <c r="C8" s="136"/>
      <c r="D8" s="142"/>
      <c r="E8" s="137" t="s">
        <v>10</v>
      </c>
      <c r="F8" s="135" t="s">
        <v>11</v>
      </c>
      <c r="G8" s="135" t="s">
        <v>12</v>
      </c>
      <c r="H8" s="136" t="s">
        <v>13</v>
      </c>
      <c r="I8" s="138" t="s">
        <v>14</v>
      </c>
      <c r="J8" s="136" t="s">
        <v>15</v>
      </c>
      <c r="K8" s="143"/>
      <c r="L8" s="135" t="s">
        <v>16</v>
      </c>
      <c r="M8" s="135" t="s">
        <v>12</v>
      </c>
      <c r="N8" s="136" t="s">
        <v>17</v>
      </c>
      <c r="O8" s="136" t="s">
        <v>18</v>
      </c>
      <c r="P8" s="136" t="s">
        <v>19</v>
      </c>
      <c r="Q8" s="144" t="s">
        <v>20</v>
      </c>
    </row>
    <row r="9" spans="1:27" s="19" customFormat="1" ht="15" customHeight="1" x14ac:dyDescent="0.25">
      <c r="A9" s="142"/>
      <c r="B9" s="142"/>
      <c r="C9" s="136"/>
      <c r="D9" s="142"/>
      <c r="E9" s="137"/>
      <c r="F9" s="135"/>
      <c r="G9" s="135"/>
      <c r="H9" s="136"/>
      <c r="I9" s="138"/>
      <c r="J9" s="136"/>
      <c r="K9" s="143"/>
      <c r="L9" s="135"/>
      <c r="M9" s="135"/>
      <c r="N9" s="136"/>
      <c r="O9" s="136"/>
      <c r="P9" s="136"/>
      <c r="Q9" s="144"/>
    </row>
    <row r="10" spans="1:27" s="19" customFormat="1" x14ac:dyDescent="0.25">
      <c r="A10" s="142"/>
      <c r="B10" s="142"/>
      <c r="C10" s="136"/>
      <c r="D10" s="142"/>
      <c r="E10" s="137"/>
      <c r="F10" s="135"/>
      <c r="G10" s="135"/>
      <c r="H10" s="136"/>
      <c r="I10" s="138"/>
      <c r="J10" s="136"/>
      <c r="K10" s="143"/>
      <c r="L10" s="135"/>
      <c r="M10" s="135"/>
      <c r="N10" s="136"/>
      <c r="O10" s="136"/>
      <c r="P10" s="136"/>
      <c r="Q10" s="144"/>
    </row>
    <row r="11" spans="1:27" customFormat="1" ht="30" customHeight="1" x14ac:dyDescent="0.25">
      <c r="A11" s="68">
        <v>1</v>
      </c>
      <c r="B11" s="54" t="s">
        <v>34</v>
      </c>
      <c r="C11" s="27" t="s">
        <v>21</v>
      </c>
      <c r="D11" s="30">
        <v>1</v>
      </c>
      <c r="E11" s="28"/>
      <c r="F11" s="70"/>
      <c r="G11" s="70"/>
      <c r="H11" s="70"/>
      <c r="I11" s="70"/>
      <c r="J11" s="70"/>
      <c r="K11" s="70">
        <f>G11+H11+J11</f>
        <v>0</v>
      </c>
      <c r="L11" s="70">
        <f>ROUND(D11*E11,2)</f>
        <v>0</v>
      </c>
      <c r="M11" s="70">
        <f>ROUND(D11*G11,2)</f>
        <v>0</v>
      </c>
      <c r="N11" s="70">
        <f>ROUND(D11*H11,2)</f>
        <v>0</v>
      </c>
      <c r="O11" s="70">
        <f>ROUND(D11*J11,2)</f>
        <v>0</v>
      </c>
      <c r="P11" s="71">
        <f>ROUND(SUM(M11:O11),2)</f>
        <v>0</v>
      </c>
      <c r="Q11" s="28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spans="1:27" customFormat="1" ht="30" customHeight="1" x14ac:dyDescent="0.25">
      <c r="A12" s="68">
        <v>2</v>
      </c>
      <c r="B12" s="54" t="s">
        <v>35</v>
      </c>
      <c r="C12" s="27" t="s">
        <v>21</v>
      </c>
      <c r="D12" s="30">
        <v>1</v>
      </c>
      <c r="E12" s="28"/>
      <c r="F12" s="70"/>
      <c r="G12" s="70"/>
      <c r="H12" s="70"/>
      <c r="I12" s="70"/>
      <c r="J12" s="70"/>
      <c r="K12" s="70">
        <f>G12+H12+J12</f>
        <v>0</v>
      </c>
      <c r="L12" s="70">
        <f>ROUND(D12*E12,2)</f>
        <v>0</v>
      </c>
      <c r="M12" s="70">
        <f>ROUND(D12*G12,2)</f>
        <v>0</v>
      </c>
      <c r="N12" s="70">
        <f>ROUND(D12*H12,2)</f>
        <v>0</v>
      </c>
      <c r="O12" s="70">
        <f>ROUND(D12*J12,2)</f>
        <v>0</v>
      </c>
      <c r="P12" s="71">
        <f>ROUND(SUM(M12:O12),2)</f>
        <v>0</v>
      </c>
      <c r="Q12" s="28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spans="1:27" customFormat="1" ht="12" customHeight="1" outlineLevel="1" x14ac:dyDescent="0.25">
      <c r="A13" s="68">
        <v>3</v>
      </c>
      <c r="B13" s="65" t="s">
        <v>36</v>
      </c>
      <c r="C13" s="27"/>
      <c r="D13" s="30"/>
      <c r="E13" s="28"/>
      <c r="F13" s="70"/>
      <c r="G13" s="70"/>
      <c r="H13" s="70"/>
      <c r="I13" s="70"/>
      <c r="J13" s="70"/>
      <c r="K13" s="70">
        <f t="shared" ref="K13:K65" si="0">G13+H13+J13</f>
        <v>0</v>
      </c>
      <c r="L13" s="70">
        <f t="shared" ref="L13:L65" si="1">ROUND(D13*E13,2)</f>
        <v>0</v>
      </c>
      <c r="M13" s="70">
        <f t="shared" ref="M13:M65" si="2">ROUND(D13*G13,2)</f>
        <v>0</v>
      </c>
      <c r="N13" s="70">
        <f t="shared" ref="N13:N65" si="3">ROUND(D13*H13,2)</f>
        <v>0</v>
      </c>
      <c r="O13" s="70">
        <f t="shared" ref="O13:O65" si="4">ROUND(D13*J13,2)</f>
        <v>0</v>
      </c>
      <c r="P13" s="71">
        <f t="shared" ref="P13:P66" si="5">ROUND(SUM(M13:O13),2)</f>
        <v>0</v>
      </c>
      <c r="Q13" s="28">
        <f t="shared" ref="Q13:Q25" si="6">D13*I13</f>
        <v>0</v>
      </c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customFormat="1" ht="51.75" customHeight="1" outlineLevel="1" x14ac:dyDescent="0.25">
      <c r="A14" s="57" t="s">
        <v>41</v>
      </c>
      <c r="B14" s="55" t="s">
        <v>138</v>
      </c>
      <c r="C14" s="27" t="s">
        <v>24</v>
      </c>
      <c r="D14" s="30">
        <v>1</v>
      </c>
      <c r="E14" s="28"/>
      <c r="F14" s="70"/>
      <c r="G14" s="70"/>
      <c r="H14" s="70"/>
      <c r="I14" s="70"/>
      <c r="J14" s="70"/>
      <c r="K14" s="70">
        <f t="shared" si="0"/>
        <v>0</v>
      </c>
      <c r="L14" s="70">
        <f t="shared" si="1"/>
        <v>0</v>
      </c>
      <c r="M14" s="70">
        <f t="shared" si="2"/>
        <v>0</v>
      </c>
      <c r="N14" s="70">
        <f t="shared" si="3"/>
        <v>0</v>
      </c>
      <c r="O14" s="70">
        <f t="shared" si="4"/>
        <v>0</v>
      </c>
      <c r="P14" s="71">
        <f t="shared" si="5"/>
        <v>0</v>
      </c>
      <c r="Q14" s="28">
        <f t="shared" ref="Q14" si="7">D14*I14</f>
        <v>0</v>
      </c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customFormat="1" ht="37.5" customHeight="1" outlineLevel="1" x14ac:dyDescent="0.25">
      <c r="A15" s="57" t="s">
        <v>42</v>
      </c>
      <c r="B15" s="55" t="s">
        <v>139</v>
      </c>
      <c r="C15" s="27" t="s">
        <v>24</v>
      </c>
      <c r="D15" s="30">
        <v>1</v>
      </c>
      <c r="E15" s="28"/>
      <c r="F15" s="70"/>
      <c r="G15" s="70"/>
      <c r="H15" s="70"/>
      <c r="I15" s="70"/>
      <c r="J15" s="70"/>
      <c r="K15" s="70">
        <f t="shared" si="0"/>
        <v>0</v>
      </c>
      <c r="L15" s="70">
        <f t="shared" si="1"/>
        <v>0</v>
      </c>
      <c r="M15" s="70">
        <f t="shared" si="2"/>
        <v>0</v>
      </c>
      <c r="N15" s="70">
        <f t="shared" si="3"/>
        <v>0</v>
      </c>
      <c r="O15" s="70">
        <f t="shared" si="4"/>
        <v>0</v>
      </c>
      <c r="P15" s="71">
        <f t="shared" si="5"/>
        <v>0</v>
      </c>
      <c r="Q15" s="28">
        <f t="shared" si="6"/>
        <v>0</v>
      </c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1:27" customFormat="1" ht="48" customHeight="1" outlineLevel="1" x14ac:dyDescent="0.25">
      <c r="A16" s="57" t="s">
        <v>43</v>
      </c>
      <c r="B16" s="55" t="s">
        <v>140</v>
      </c>
      <c r="C16" s="27" t="s">
        <v>24</v>
      </c>
      <c r="D16" s="30">
        <v>1</v>
      </c>
      <c r="E16" s="28"/>
      <c r="F16" s="70"/>
      <c r="G16" s="70"/>
      <c r="H16" s="70"/>
      <c r="I16" s="70"/>
      <c r="J16" s="70"/>
      <c r="K16" s="70">
        <f t="shared" si="0"/>
        <v>0</v>
      </c>
      <c r="L16" s="70">
        <f t="shared" si="1"/>
        <v>0</v>
      </c>
      <c r="M16" s="70">
        <f t="shared" si="2"/>
        <v>0</v>
      </c>
      <c r="N16" s="70">
        <f t="shared" si="3"/>
        <v>0</v>
      </c>
      <c r="O16" s="70">
        <f t="shared" si="4"/>
        <v>0</v>
      </c>
      <c r="P16" s="71">
        <f t="shared" si="5"/>
        <v>0</v>
      </c>
      <c r="Q16" s="28">
        <f t="shared" si="6"/>
        <v>0</v>
      </c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27" customFormat="1" ht="24.75" customHeight="1" outlineLevel="1" x14ac:dyDescent="0.25">
      <c r="A17" s="57" t="s">
        <v>44</v>
      </c>
      <c r="B17" s="56" t="s">
        <v>141</v>
      </c>
      <c r="C17" s="27" t="s">
        <v>24</v>
      </c>
      <c r="D17" s="30">
        <v>1</v>
      </c>
      <c r="E17" s="28"/>
      <c r="F17" s="70"/>
      <c r="G17" s="70"/>
      <c r="H17" s="70"/>
      <c r="I17" s="70"/>
      <c r="J17" s="70"/>
      <c r="K17" s="70">
        <f t="shared" si="0"/>
        <v>0</v>
      </c>
      <c r="L17" s="70">
        <f t="shared" si="1"/>
        <v>0</v>
      </c>
      <c r="M17" s="70">
        <f t="shared" si="2"/>
        <v>0</v>
      </c>
      <c r="N17" s="70">
        <f t="shared" si="3"/>
        <v>0</v>
      </c>
      <c r="O17" s="70">
        <f t="shared" si="4"/>
        <v>0</v>
      </c>
      <c r="P17" s="71">
        <f t="shared" si="5"/>
        <v>0</v>
      </c>
      <c r="Q17" s="28">
        <f t="shared" si="6"/>
        <v>0</v>
      </c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27" customFormat="1" ht="25.5" customHeight="1" outlineLevel="1" x14ac:dyDescent="0.25">
      <c r="A18" s="57" t="s">
        <v>45</v>
      </c>
      <c r="B18" s="56" t="s">
        <v>124</v>
      </c>
      <c r="C18" s="27" t="s">
        <v>24</v>
      </c>
      <c r="D18" s="30">
        <v>1</v>
      </c>
      <c r="E18" s="28"/>
      <c r="F18" s="70"/>
      <c r="G18" s="70"/>
      <c r="H18" s="70"/>
      <c r="I18" s="70"/>
      <c r="J18" s="70"/>
      <c r="K18" s="70">
        <f t="shared" si="0"/>
        <v>0</v>
      </c>
      <c r="L18" s="70">
        <f t="shared" si="1"/>
        <v>0</v>
      </c>
      <c r="M18" s="70">
        <f t="shared" si="2"/>
        <v>0</v>
      </c>
      <c r="N18" s="70">
        <f t="shared" si="3"/>
        <v>0</v>
      </c>
      <c r="O18" s="70">
        <f t="shared" si="4"/>
        <v>0</v>
      </c>
      <c r="P18" s="71">
        <f t="shared" si="5"/>
        <v>0</v>
      </c>
      <c r="Q18" s="28">
        <f t="shared" si="6"/>
        <v>0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 spans="1:27" customFormat="1" ht="49.5" customHeight="1" outlineLevel="1" x14ac:dyDescent="0.25">
      <c r="A19" s="57" t="s">
        <v>46</v>
      </c>
      <c r="B19" s="79" t="s">
        <v>142</v>
      </c>
      <c r="C19" s="27" t="s">
        <v>24</v>
      </c>
      <c r="D19" s="30">
        <v>1</v>
      </c>
      <c r="E19" s="28"/>
      <c r="F19" s="70"/>
      <c r="G19" s="70"/>
      <c r="H19" s="70"/>
      <c r="I19" s="70"/>
      <c r="J19" s="70"/>
      <c r="K19" s="70">
        <f t="shared" si="0"/>
        <v>0</v>
      </c>
      <c r="L19" s="70">
        <f t="shared" si="1"/>
        <v>0</v>
      </c>
      <c r="M19" s="70">
        <f t="shared" si="2"/>
        <v>0</v>
      </c>
      <c r="N19" s="70">
        <f t="shared" si="3"/>
        <v>0</v>
      </c>
      <c r="O19" s="70">
        <f t="shared" si="4"/>
        <v>0</v>
      </c>
      <c r="P19" s="71">
        <f t="shared" si="5"/>
        <v>0</v>
      </c>
      <c r="Q19" s="28">
        <f t="shared" si="6"/>
        <v>0</v>
      </c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1:27" customFormat="1" ht="49.5" customHeight="1" outlineLevel="1" x14ac:dyDescent="0.25">
      <c r="A20" s="57" t="s">
        <v>47</v>
      </c>
      <c r="B20" s="56" t="s">
        <v>163</v>
      </c>
      <c r="C20" s="27" t="s">
        <v>39</v>
      </c>
      <c r="D20" s="30">
        <v>1</v>
      </c>
      <c r="E20" s="28"/>
      <c r="F20" s="70"/>
      <c r="G20" s="70"/>
      <c r="H20" s="70"/>
      <c r="I20" s="70"/>
      <c r="J20" s="70"/>
      <c r="K20" s="70">
        <f t="shared" si="0"/>
        <v>0</v>
      </c>
      <c r="L20" s="70">
        <f t="shared" si="1"/>
        <v>0</v>
      </c>
      <c r="M20" s="70">
        <f t="shared" si="2"/>
        <v>0</v>
      </c>
      <c r="N20" s="70">
        <f t="shared" si="3"/>
        <v>0</v>
      </c>
      <c r="O20" s="70">
        <f t="shared" si="4"/>
        <v>0</v>
      </c>
      <c r="P20" s="71">
        <f t="shared" si="5"/>
        <v>0</v>
      </c>
      <c r="Q20" s="28">
        <f t="shared" si="6"/>
        <v>0</v>
      </c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7" customFormat="1" ht="36" customHeight="1" outlineLevel="1" x14ac:dyDescent="0.25">
      <c r="A21" s="57" t="s">
        <v>48</v>
      </c>
      <c r="B21" s="56" t="s">
        <v>38</v>
      </c>
      <c r="C21" s="27" t="s">
        <v>39</v>
      </c>
      <c r="D21" s="30">
        <v>1</v>
      </c>
      <c r="E21" s="28"/>
      <c r="F21" s="70"/>
      <c r="G21" s="70"/>
      <c r="H21" s="70"/>
      <c r="I21" s="70"/>
      <c r="J21" s="70"/>
      <c r="K21" s="70">
        <f t="shared" si="0"/>
        <v>0</v>
      </c>
      <c r="L21" s="70">
        <f t="shared" si="1"/>
        <v>0</v>
      </c>
      <c r="M21" s="70">
        <f t="shared" si="2"/>
        <v>0</v>
      </c>
      <c r="N21" s="70">
        <f t="shared" si="3"/>
        <v>0</v>
      </c>
      <c r="O21" s="70">
        <f t="shared" si="4"/>
        <v>0</v>
      </c>
      <c r="P21" s="71">
        <f t="shared" si="5"/>
        <v>0</v>
      </c>
      <c r="Q21" s="28">
        <f t="shared" si="6"/>
        <v>0</v>
      </c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 customFormat="1" ht="27.75" customHeight="1" outlineLevel="1" x14ac:dyDescent="0.25">
      <c r="A22" s="57" t="s">
        <v>49</v>
      </c>
      <c r="B22" s="56" t="s">
        <v>143</v>
      </c>
      <c r="C22" s="27" t="s">
        <v>39</v>
      </c>
      <c r="D22" s="30">
        <v>1</v>
      </c>
      <c r="E22" s="28"/>
      <c r="F22" s="70"/>
      <c r="G22" s="70"/>
      <c r="H22" s="70"/>
      <c r="I22" s="70"/>
      <c r="J22" s="70"/>
      <c r="K22" s="70">
        <f t="shared" si="0"/>
        <v>0</v>
      </c>
      <c r="L22" s="70">
        <f t="shared" si="1"/>
        <v>0</v>
      </c>
      <c r="M22" s="70">
        <f t="shared" si="2"/>
        <v>0</v>
      </c>
      <c r="N22" s="70">
        <f t="shared" si="3"/>
        <v>0</v>
      </c>
      <c r="O22" s="70">
        <f t="shared" si="4"/>
        <v>0</v>
      </c>
      <c r="P22" s="71">
        <f t="shared" si="5"/>
        <v>0</v>
      </c>
      <c r="Q22" s="28">
        <f t="shared" si="6"/>
        <v>0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customFormat="1" ht="36.75" customHeight="1" outlineLevel="1" x14ac:dyDescent="0.25">
      <c r="A23" s="57" t="s">
        <v>50</v>
      </c>
      <c r="B23" s="56" t="s">
        <v>125</v>
      </c>
      <c r="C23" s="27" t="s">
        <v>39</v>
      </c>
      <c r="D23" s="30">
        <v>1</v>
      </c>
      <c r="E23" s="28"/>
      <c r="F23" s="70"/>
      <c r="G23" s="70"/>
      <c r="H23" s="70"/>
      <c r="I23" s="70"/>
      <c r="J23" s="70"/>
      <c r="K23" s="70">
        <f t="shared" si="0"/>
        <v>0</v>
      </c>
      <c r="L23" s="70">
        <f t="shared" si="1"/>
        <v>0</v>
      </c>
      <c r="M23" s="70">
        <f t="shared" si="2"/>
        <v>0</v>
      </c>
      <c r="N23" s="70">
        <f t="shared" si="3"/>
        <v>0</v>
      </c>
      <c r="O23" s="70">
        <f t="shared" si="4"/>
        <v>0</v>
      </c>
      <c r="P23" s="71">
        <f t="shared" si="5"/>
        <v>0</v>
      </c>
      <c r="Q23" s="28">
        <f t="shared" si="6"/>
        <v>0</v>
      </c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7" customFormat="1" ht="39.75" customHeight="1" outlineLevel="1" x14ac:dyDescent="0.25">
      <c r="A24" s="57" t="s">
        <v>51</v>
      </c>
      <c r="B24" s="56" t="s">
        <v>40</v>
      </c>
      <c r="C24" s="50" t="s">
        <v>39</v>
      </c>
      <c r="D24" s="51">
        <v>1</v>
      </c>
      <c r="E24" s="52"/>
      <c r="F24" s="72"/>
      <c r="G24" s="72"/>
      <c r="H24" s="72"/>
      <c r="I24" s="72"/>
      <c r="J24" s="72"/>
      <c r="K24" s="70">
        <f t="shared" si="0"/>
        <v>0</v>
      </c>
      <c r="L24" s="70">
        <f t="shared" si="1"/>
        <v>0</v>
      </c>
      <c r="M24" s="70">
        <f t="shared" si="2"/>
        <v>0</v>
      </c>
      <c r="N24" s="70">
        <f t="shared" si="3"/>
        <v>0</v>
      </c>
      <c r="O24" s="70">
        <f t="shared" si="4"/>
        <v>0</v>
      </c>
      <c r="P24" s="71">
        <f t="shared" si="5"/>
        <v>0</v>
      </c>
      <c r="Q24" s="53">
        <f t="shared" si="6"/>
        <v>0</v>
      </c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7" customFormat="1" ht="13.5" customHeight="1" outlineLevel="1" x14ac:dyDescent="0.25">
      <c r="A25" s="58" t="s">
        <v>52</v>
      </c>
      <c r="B25" s="56" t="s">
        <v>144</v>
      </c>
      <c r="C25" s="50" t="s">
        <v>39</v>
      </c>
      <c r="D25" s="51">
        <v>1</v>
      </c>
      <c r="E25" s="52"/>
      <c r="F25" s="72"/>
      <c r="G25" s="72"/>
      <c r="H25" s="72"/>
      <c r="I25" s="72"/>
      <c r="J25" s="72"/>
      <c r="K25" s="70">
        <f t="shared" si="0"/>
        <v>0</v>
      </c>
      <c r="L25" s="70">
        <f t="shared" si="1"/>
        <v>0</v>
      </c>
      <c r="M25" s="70">
        <f t="shared" si="2"/>
        <v>0</v>
      </c>
      <c r="N25" s="70">
        <f t="shared" si="3"/>
        <v>0</v>
      </c>
      <c r="O25" s="70">
        <f t="shared" si="4"/>
        <v>0</v>
      </c>
      <c r="P25" s="71">
        <f t="shared" si="5"/>
        <v>0</v>
      </c>
      <c r="Q25" s="53">
        <f t="shared" si="6"/>
        <v>0</v>
      </c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 spans="1:27" customFormat="1" ht="14.25" customHeight="1" outlineLevel="1" x14ac:dyDescent="0.25">
      <c r="A26" s="67">
        <v>4</v>
      </c>
      <c r="B26" s="64" t="s">
        <v>53</v>
      </c>
      <c r="C26" s="50"/>
      <c r="D26" s="51"/>
      <c r="E26" s="52"/>
      <c r="F26" s="72"/>
      <c r="G26" s="72"/>
      <c r="H26" s="72"/>
      <c r="I26" s="72"/>
      <c r="J26" s="72"/>
      <c r="K26" s="70"/>
      <c r="L26" s="70"/>
      <c r="M26" s="70"/>
      <c r="N26" s="70"/>
      <c r="O26" s="70"/>
      <c r="P26" s="71"/>
      <c r="Q26" s="53"/>
      <c r="R26" s="29"/>
      <c r="S26" s="29"/>
      <c r="T26" s="29"/>
      <c r="U26" s="29"/>
      <c r="V26" s="29"/>
      <c r="W26" s="29"/>
      <c r="X26" s="29"/>
      <c r="Y26" s="29"/>
      <c r="Z26" s="29"/>
      <c r="AA26" s="29"/>
    </row>
    <row r="27" spans="1:27" customFormat="1" ht="39.75" customHeight="1" outlineLevel="1" x14ac:dyDescent="0.25">
      <c r="A27" s="58" t="s">
        <v>58</v>
      </c>
      <c r="B27" s="59" t="s">
        <v>145</v>
      </c>
      <c r="C27" s="50" t="s">
        <v>24</v>
      </c>
      <c r="D27" s="51">
        <v>1</v>
      </c>
      <c r="E27" s="52"/>
      <c r="F27" s="72"/>
      <c r="G27" s="72"/>
      <c r="H27" s="72"/>
      <c r="I27" s="72"/>
      <c r="J27" s="72"/>
      <c r="K27" s="70">
        <f t="shared" si="0"/>
        <v>0</v>
      </c>
      <c r="L27" s="70">
        <f t="shared" si="1"/>
        <v>0</v>
      </c>
      <c r="M27" s="70">
        <f t="shared" si="2"/>
        <v>0</v>
      </c>
      <c r="N27" s="70">
        <f t="shared" si="3"/>
        <v>0</v>
      </c>
      <c r="O27" s="70">
        <f t="shared" si="4"/>
        <v>0</v>
      </c>
      <c r="P27" s="71">
        <f t="shared" si="5"/>
        <v>0</v>
      </c>
      <c r="Q27" s="53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1:27" customFormat="1" ht="49.5" customHeight="1" outlineLevel="1" x14ac:dyDescent="0.25">
      <c r="A28" s="58" t="s">
        <v>59</v>
      </c>
      <c r="B28" s="60" t="s">
        <v>146</v>
      </c>
      <c r="C28" s="50" t="s">
        <v>24</v>
      </c>
      <c r="D28" s="51">
        <v>1</v>
      </c>
      <c r="E28" s="52"/>
      <c r="F28" s="72"/>
      <c r="G28" s="72"/>
      <c r="H28" s="72"/>
      <c r="I28" s="72"/>
      <c r="J28" s="72"/>
      <c r="K28" s="70">
        <f t="shared" si="0"/>
        <v>0</v>
      </c>
      <c r="L28" s="70">
        <f t="shared" si="1"/>
        <v>0</v>
      </c>
      <c r="M28" s="70">
        <f t="shared" si="2"/>
        <v>0</v>
      </c>
      <c r="N28" s="70">
        <f t="shared" si="3"/>
        <v>0</v>
      </c>
      <c r="O28" s="70">
        <f t="shared" si="4"/>
        <v>0</v>
      </c>
      <c r="P28" s="71">
        <f t="shared" si="5"/>
        <v>0</v>
      </c>
      <c r="Q28" s="53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spans="1:27" customFormat="1" ht="51" customHeight="1" outlineLevel="1" x14ac:dyDescent="0.25">
      <c r="A29" s="58" t="s">
        <v>60</v>
      </c>
      <c r="B29" s="60" t="s">
        <v>147</v>
      </c>
      <c r="C29" s="50" t="s">
        <v>24</v>
      </c>
      <c r="D29" s="51">
        <v>1</v>
      </c>
      <c r="E29" s="52"/>
      <c r="F29" s="72"/>
      <c r="G29" s="72"/>
      <c r="H29" s="72"/>
      <c r="I29" s="72"/>
      <c r="J29" s="72"/>
      <c r="K29" s="70">
        <f t="shared" si="0"/>
        <v>0</v>
      </c>
      <c r="L29" s="70">
        <f t="shared" si="1"/>
        <v>0</v>
      </c>
      <c r="M29" s="70">
        <f t="shared" si="2"/>
        <v>0</v>
      </c>
      <c r="N29" s="70">
        <f t="shared" si="3"/>
        <v>0</v>
      </c>
      <c r="O29" s="70">
        <f t="shared" si="4"/>
        <v>0</v>
      </c>
      <c r="P29" s="71">
        <f t="shared" si="5"/>
        <v>0</v>
      </c>
      <c r="Q29" s="53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spans="1:27" customFormat="1" ht="38.25" customHeight="1" outlineLevel="1" x14ac:dyDescent="0.25">
      <c r="A30" s="58" t="s">
        <v>61</v>
      </c>
      <c r="B30" s="60" t="s">
        <v>55</v>
      </c>
      <c r="C30" s="50" t="s">
        <v>39</v>
      </c>
      <c r="D30" s="51">
        <v>1</v>
      </c>
      <c r="E30" s="52"/>
      <c r="F30" s="72"/>
      <c r="G30" s="72"/>
      <c r="H30" s="72"/>
      <c r="I30" s="72"/>
      <c r="J30" s="72"/>
      <c r="K30" s="70">
        <f t="shared" si="0"/>
        <v>0</v>
      </c>
      <c r="L30" s="70">
        <f t="shared" si="1"/>
        <v>0</v>
      </c>
      <c r="M30" s="70">
        <f t="shared" si="2"/>
        <v>0</v>
      </c>
      <c r="N30" s="70">
        <f t="shared" si="3"/>
        <v>0</v>
      </c>
      <c r="O30" s="70">
        <f t="shared" si="4"/>
        <v>0</v>
      </c>
      <c r="P30" s="71">
        <f t="shared" si="5"/>
        <v>0</v>
      </c>
      <c r="Q30" s="53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 spans="1:27" customFormat="1" ht="27" customHeight="1" outlineLevel="1" x14ac:dyDescent="0.25">
      <c r="A31" s="58" t="s">
        <v>62</v>
      </c>
      <c r="B31" s="60" t="s">
        <v>148</v>
      </c>
      <c r="C31" s="50" t="s">
        <v>39</v>
      </c>
      <c r="D31" s="51">
        <v>1</v>
      </c>
      <c r="E31" s="52"/>
      <c r="F31" s="72"/>
      <c r="G31" s="72"/>
      <c r="H31" s="72"/>
      <c r="I31" s="72"/>
      <c r="J31" s="72"/>
      <c r="K31" s="70">
        <f t="shared" si="0"/>
        <v>0</v>
      </c>
      <c r="L31" s="70">
        <f t="shared" si="1"/>
        <v>0</v>
      </c>
      <c r="M31" s="70">
        <f t="shared" si="2"/>
        <v>0</v>
      </c>
      <c r="N31" s="70">
        <f t="shared" si="3"/>
        <v>0</v>
      </c>
      <c r="O31" s="70">
        <f t="shared" si="4"/>
        <v>0</v>
      </c>
      <c r="P31" s="71">
        <f t="shared" si="5"/>
        <v>0</v>
      </c>
      <c r="Q31" s="53"/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 spans="1:27" customFormat="1" ht="49.5" customHeight="1" outlineLevel="1" x14ac:dyDescent="0.25">
      <c r="A32" s="58" t="s">
        <v>63</v>
      </c>
      <c r="B32" s="60" t="s">
        <v>149</v>
      </c>
      <c r="C32" s="50" t="s">
        <v>67</v>
      </c>
      <c r="D32" s="51">
        <v>1</v>
      </c>
      <c r="E32" s="52"/>
      <c r="F32" s="72"/>
      <c r="G32" s="72"/>
      <c r="H32" s="72"/>
      <c r="I32" s="72"/>
      <c r="J32" s="72"/>
      <c r="K32" s="70">
        <f t="shared" si="0"/>
        <v>0</v>
      </c>
      <c r="L32" s="70">
        <f t="shared" si="1"/>
        <v>0</v>
      </c>
      <c r="M32" s="70">
        <f t="shared" si="2"/>
        <v>0</v>
      </c>
      <c r="N32" s="70">
        <f t="shared" si="3"/>
        <v>0</v>
      </c>
      <c r="O32" s="70">
        <f t="shared" si="4"/>
        <v>0</v>
      </c>
      <c r="P32" s="71">
        <f t="shared" si="5"/>
        <v>0</v>
      </c>
      <c r="Q32" s="53"/>
      <c r="R32" s="29"/>
      <c r="S32" s="29"/>
      <c r="T32" s="29"/>
      <c r="U32" s="29"/>
      <c r="V32" s="29"/>
      <c r="W32" s="29"/>
      <c r="X32" s="29"/>
      <c r="Y32" s="29"/>
      <c r="Z32" s="29"/>
      <c r="AA32" s="29"/>
    </row>
    <row r="33" spans="1:27" customFormat="1" ht="36.75" customHeight="1" outlineLevel="1" x14ac:dyDescent="0.25">
      <c r="A33" s="58" t="s">
        <v>64</v>
      </c>
      <c r="B33" s="60" t="s">
        <v>56</v>
      </c>
      <c r="C33" s="50" t="s">
        <v>39</v>
      </c>
      <c r="D33" s="51">
        <v>1</v>
      </c>
      <c r="E33" s="52"/>
      <c r="F33" s="72"/>
      <c r="G33" s="72"/>
      <c r="H33" s="72"/>
      <c r="I33" s="72"/>
      <c r="J33" s="72"/>
      <c r="K33" s="70">
        <f t="shared" si="0"/>
        <v>0</v>
      </c>
      <c r="L33" s="70">
        <f t="shared" si="1"/>
        <v>0</v>
      </c>
      <c r="M33" s="70">
        <f t="shared" si="2"/>
        <v>0</v>
      </c>
      <c r="N33" s="70">
        <f t="shared" si="3"/>
        <v>0</v>
      </c>
      <c r="O33" s="70">
        <f t="shared" si="4"/>
        <v>0</v>
      </c>
      <c r="P33" s="71">
        <f t="shared" si="5"/>
        <v>0</v>
      </c>
      <c r="Q33" s="53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27" customFormat="1" ht="26.25" customHeight="1" outlineLevel="1" x14ac:dyDescent="0.25">
      <c r="A34" s="58" t="s">
        <v>65</v>
      </c>
      <c r="B34" s="60" t="s">
        <v>57</v>
      </c>
      <c r="C34" s="50" t="s">
        <v>39</v>
      </c>
      <c r="D34" s="51">
        <v>1</v>
      </c>
      <c r="E34" s="52"/>
      <c r="F34" s="72"/>
      <c r="G34" s="72"/>
      <c r="H34" s="72"/>
      <c r="I34" s="72"/>
      <c r="J34" s="72"/>
      <c r="K34" s="70">
        <f t="shared" si="0"/>
        <v>0</v>
      </c>
      <c r="L34" s="70">
        <f t="shared" si="1"/>
        <v>0</v>
      </c>
      <c r="M34" s="70">
        <f t="shared" si="2"/>
        <v>0</v>
      </c>
      <c r="N34" s="70">
        <f t="shared" si="3"/>
        <v>0</v>
      </c>
      <c r="O34" s="70">
        <f t="shared" si="4"/>
        <v>0</v>
      </c>
      <c r="P34" s="71">
        <f t="shared" si="5"/>
        <v>0</v>
      </c>
      <c r="Q34" s="53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 spans="1:27" customFormat="1" ht="12" customHeight="1" outlineLevel="1" x14ac:dyDescent="0.25">
      <c r="A35" s="67">
        <v>5</v>
      </c>
      <c r="B35" s="61" t="s">
        <v>74</v>
      </c>
      <c r="C35" s="50"/>
      <c r="D35" s="51"/>
      <c r="E35" s="52"/>
      <c r="F35" s="72"/>
      <c r="G35" s="72"/>
      <c r="H35" s="72"/>
      <c r="I35" s="72"/>
      <c r="J35" s="72"/>
      <c r="K35" s="70"/>
      <c r="L35" s="70"/>
      <c r="M35" s="70"/>
      <c r="N35" s="70"/>
      <c r="O35" s="70"/>
      <c r="P35" s="71"/>
      <c r="Q35" s="53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spans="1:27" customFormat="1" ht="26.25" customHeight="1" outlineLevel="1" x14ac:dyDescent="0.25">
      <c r="A36" s="58" t="s">
        <v>76</v>
      </c>
      <c r="B36" s="62" t="s">
        <v>153</v>
      </c>
      <c r="C36" s="50" t="s">
        <v>70</v>
      </c>
      <c r="D36" s="51">
        <v>600</v>
      </c>
      <c r="E36" s="52"/>
      <c r="F36" s="72"/>
      <c r="G36" s="72"/>
      <c r="H36" s="72"/>
      <c r="I36" s="72"/>
      <c r="J36" s="72"/>
      <c r="K36" s="70">
        <f t="shared" si="0"/>
        <v>0</v>
      </c>
      <c r="L36" s="72">
        <f t="shared" si="1"/>
        <v>0</v>
      </c>
      <c r="M36" s="72">
        <f t="shared" si="2"/>
        <v>0</v>
      </c>
      <c r="N36" s="72">
        <f t="shared" si="3"/>
        <v>0</v>
      </c>
      <c r="O36" s="72">
        <f t="shared" si="4"/>
        <v>0</v>
      </c>
      <c r="P36" s="73">
        <f t="shared" si="5"/>
        <v>0</v>
      </c>
      <c r="Q36" s="53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 spans="1:27" customFormat="1" ht="25.5" customHeight="1" outlineLevel="1" x14ac:dyDescent="0.25">
      <c r="A37" s="58" t="s">
        <v>77</v>
      </c>
      <c r="B37" s="80" t="s">
        <v>150</v>
      </c>
      <c r="C37" s="50" t="s">
        <v>70</v>
      </c>
      <c r="D37" s="51">
        <v>600</v>
      </c>
      <c r="E37" s="52"/>
      <c r="F37" s="72"/>
      <c r="G37" s="72"/>
      <c r="H37" s="72"/>
      <c r="I37" s="72"/>
      <c r="J37" s="72"/>
      <c r="K37" s="70">
        <f t="shared" si="0"/>
        <v>0</v>
      </c>
      <c r="L37" s="70">
        <f t="shared" si="1"/>
        <v>0</v>
      </c>
      <c r="M37" s="70">
        <f t="shared" si="2"/>
        <v>0</v>
      </c>
      <c r="N37" s="70">
        <f t="shared" si="3"/>
        <v>0</v>
      </c>
      <c r="O37" s="70">
        <f t="shared" si="4"/>
        <v>0</v>
      </c>
      <c r="P37" s="71">
        <f t="shared" si="5"/>
        <v>0</v>
      </c>
      <c r="Q37" s="53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1:27" customFormat="1" ht="36" customHeight="1" outlineLevel="1" x14ac:dyDescent="0.25">
      <c r="A38" s="58" t="s">
        <v>78</v>
      </c>
      <c r="B38" s="63" t="s">
        <v>129</v>
      </c>
      <c r="C38" s="50" t="s">
        <v>24</v>
      </c>
      <c r="D38" s="51">
        <v>3</v>
      </c>
      <c r="E38" s="52"/>
      <c r="F38" s="72"/>
      <c r="G38" s="72"/>
      <c r="H38" s="72"/>
      <c r="I38" s="72"/>
      <c r="J38" s="72"/>
      <c r="K38" s="70">
        <f t="shared" si="0"/>
        <v>0</v>
      </c>
      <c r="L38" s="70">
        <f t="shared" si="1"/>
        <v>0</v>
      </c>
      <c r="M38" s="70">
        <f t="shared" si="2"/>
        <v>0</v>
      </c>
      <c r="N38" s="70">
        <f t="shared" si="3"/>
        <v>0</v>
      </c>
      <c r="O38" s="70">
        <f t="shared" si="4"/>
        <v>0</v>
      </c>
      <c r="P38" s="71">
        <f t="shared" si="5"/>
        <v>0</v>
      </c>
      <c r="Q38" s="53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 spans="1:27" customFormat="1" ht="48.75" customHeight="1" outlineLevel="1" x14ac:dyDescent="0.25">
      <c r="A39" s="58" t="s">
        <v>79</v>
      </c>
      <c r="B39" s="63" t="s">
        <v>151</v>
      </c>
      <c r="C39" s="50" t="s">
        <v>39</v>
      </c>
      <c r="D39" s="51">
        <v>3</v>
      </c>
      <c r="E39" s="52"/>
      <c r="F39" s="72"/>
      <c r="G39" s="72"/>
      <c r="H39" s="72"/>
      <c r="I39" s="72"/>
      <c r="J39" s="72"/>
      <c r="K39" s="70">
        <f t="shared" si="0"/>
        <v>0</v>
      </c>
      <c r="L39" s="70">
        <f t="shared" si="1"/>
        <v>0</v>
      </c>
      <c r="M39" s="70">
        <f t="shared" si="2"/>
        <v>0</v>
      </c>
      <c r="N39" s="70">
        <f t="shared" si="3"/>
        <v>0</v>
      </c>
      <c r="O39" s="70">
        <f t="shared" si="4"/>
        <v>0</v>
      </c>
      <c r="P39" s="71">
        <f t="shared" si="5"/>
        <v>0</v>
      </c>
      <c r="Q39" s="53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 spans="1:27" customFormat="1" ht="37.5" customHeight="1" outlineLevel="1" x14ac:dyDescent="0.25">
      <c r="A40" s="58" t="s">
        <v>80</v>
      </c>
      <c r="B40" s="63" t="s">
        <v>71</v>
      </c>
      <c r="C40" s="50" t="s">
        <v>39</v>
      </c>
      <c r="D40" s="51">
        <v>1</v>
      </c>
      <c r="E40" s="52"/>
      <c r="F40" s="72"/>
      <c r="G40" s="72"/>
      <c r="H40" s="72"/>
      <c r="I40" s="72"/>
      <c r="J40" s="72"/>
      <c r="K40" s="70">
        <f t="shared" si="0"/>
        <v>0</v>
      </c>
      <c r="L40" s="70">
        <f t="shared" si="1"/>
        <v>0</v>
      </c>
      <c r="M40" s="70">
        <f t="shared" si="2"/>
        <v>0</v>
      </c>
      <c r="N40" s="70">
        <f t="shared" si="3"/>
        <v>0</v>
      </c>
      <c r="O40" s="70">
        <f t="shared" si="4"/>
        <v>0</v>
      </c>
      <c r="P40" s="71">
        <f t="shared" si="5"/>
        <v>0</v>
      </c>
      <c r="Q40" s="53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 spans="1:27" customFormat="1" ht="39" customHeight="1" outlineLevel="1" x14ac:dyDescent="0.25">
      <c r="A41" s="58" t="s">
        <v>81</v>
      </c>
      <c r="B41" s="60" t="s">
        <v>130</v>
      </c>
      <c r="C41" s="50" t="s">
        <v>69</v>
      </c>
      <c r="D41" s="51">
        <v>150</v>
      </c>
      <c r="E41" s="52"/>
      <c r="F41" s="72"/>
      <c r="G41" s="72"/>
      <c r="H41" s="72"/>
      <c r="I41" s="72"/>
      <c r="J41" s="72"/>
      <c r="K41" s="70">
        <f t="shared" si="0"/>
        <v>0</v>
      </c>
      <c r="L41" s="70">
        <f t="shared" si="1"/>
        <v>0</v>
      </c>
      <c r="M41" s="70">
        <f t="shared" si="2"/>
        <v>0</v>
      </c>
      <c r="N41" s="70">
        <f t="shared" si="3"/>
        <v>0</v>
      </c>
      <c r="O41" s="70">
        <f t="shared" si="4"/>
        <v>0</v>
      </c>
      <c r="P41" s="71">
        <f t="shared" si="5"/>
        <v>0</v>
      </c>
      <c r="Q41" s="53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 spans="1:27" customFormat="1" ht="41.25" customHeight="1" outlineLevel="1" x14ac:dyDescent="0.25">
      <c r="A42" s="58" t="s">
        <v>82</v>
      </c>
      <c r="B42" s="60" t="s">
        <v>131</v>
      </c>
      <c r="C42" s="50" t="s">
        <v>69</v>
      </c>
      <c r="D42" s="51">
        <v>50</v>
      </c>
      <c r="E42" s="52"/>
      <c r="F42" s="72"/>
      <c r="G42" s="72"/>
      <c r="H42" s="72"/>
      <c r="I42" s="72"/>
      <c r="J42" s="72"/>
      <c r="K42" s="70">
        <f t="shared" si="0"/>
        <v>0</v>
      </c>
      <c r="L42" s="70">
        <f t="shared" si="1"/>
        <v>0</v>
      </c>
      <c r="M42" s="70">
        <f t="shared" si="2"/>
        <v>0</v>
      </c>
      <c r="N42" s="70">
        <f t="shared" si="3"/>
        <v>0</v>
      </c>
      <c r="O42" s="70">
        <f t="shared" si="4"/>
        <v>0</v>
      </c>
      <c r="P42" s="71">
        <f t="shared" si="5"/>
        <v>0</v>
      </c>
      <c r="Q42" s="53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spans="1:27" customFormat="1" ht="30.75" customHeight="1" outlineLevel="1" x14ac:dyDescent="0.25">
      <c r="A43" s="58" t="s">
        <v>83</v>
      </c>
      <c r="B43" s="62" t="s">
        <v>160</v>
      </c>
      <c r="C43" s="50" t="s">
        <v>70</v>
      </c>
      <c r="D43" s="78">
        <v>350</v>
      </c>
      <c r="E43" s="52"/>
      <c r="F43" s="72"/>
      <c r="G43" s="72"/>
      <c r="H43" s="72"/>
      <c r="I43" s="72"/>
      <c r="J43" s="72"/>
      <c r="K43" s="70">
        <f t="shared" si="0"/>
        <v>0</v>
      </c>
      <c r="L43" s="72">
        <f t="shared" si="1"/>
        <v>0</v>
      </c>
      <c r="M43" s="72">
        <f t="shared" si="2"/>
        <v>0</v>
      </c>
      <c r="N43" s="72">
        <f t="shared" si="3"/>
        <v>0</v>
      </c>
      <c r="O43" s="72">
        <f t="shared" si="4"/>
        <v>0</v>
      </c>
      <c r="P43" s="73">
        <f t="shared" si="5"/>
        <v>0</v>
      </c>
      <c r="Q43" s="53"/>
      <c r="R43" s="29"/>
      <c r="S43" s="29"/>
      <c r="T43" s="29"/>
      <c r="U43" s="29"/>
      <c r="V43" s="29"/>
      <c r="W43" s="29"/>
      <c r="X43" s="29"/>
      <c r="Y43" s="29"/>
      <c r="Z43" s="29"/>
      <c r="AA43" s="29"/>
    </row>
    <row r="44" spans="1:27" customFormat="1" ht="27.75" customHeight="1" outlineLevel="1" x14ac:dyDescent="0.25">
      <c r="A44" s="58" t="s">
        <v>84</v>
      </c>
      <c r="B44" s="62" t="s">
        <v>152</v>
      </c>
      <c r="C44" s="50" t="s">
        <v>70</v>
      </c>
      <c r="D44" s="78">
        <v>350</v>
      </c>
      <c r="E44" s="52"/>
      <c r="F44" s="72"/>
      <c r="G44" s="72"/>
      <c r="H44" s="72"/>
      <c r="I44" s="72"/>
      <c r="J44" s="72"/>
      <c r="K44" s="70">
        <f t="shared" si="0"/>
        <v>0</v>
      </c>
      <c r="L44" s="72">
        <f t="shared" si="1"/>
        <v>0</v>
      </c>
      <c r="M44" s="72">
        <f t="shared" si="2"/>
        <v>0</v>
      </c>
      <c r="N44" s="72">
        <f t="shared" si="3"/>
        <v>0</v>
      </c>
      <c r="O44" s="72">
        <f t="shared" si="4"/>
        <v>0</v>
      </c>
      <c r="P44" s="73">
        <f t="shared" si="5"/>
        <v>0</v>
      </c>
      <c r="Q44" s="53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 spans="1:27" customFormat="1" ht="48.75" customHeight="1" outlineLevel="1" x14ac:dyDescent="0.25">
      <c r="A45" s="58" t="s">
        <v>85</v>
      </c>
      <c r="B45" s="59" t="s">
        <v>154</v>
      </c>
      <c r="C45" s="50" t="s">
        <v>67</v>
      </c>
      <c r="D45" s="51">
        <v>6</v>
      </c>
      <c r="E45" s="52"/>
      <c r="F45" s="72"/>
      <c r="G45" s="72"/>
      <c r="H45" s="72"/>
      <c r="I45" s="72"/>
      <c r="J45" s="72"/>
      <c r="K45" s="70">
        <f t="shared" si="0"/>
        <v>0</v>
      </c>
      <c r="L45" s="70">
        <f t="shared" si="1"/>
        <v>0</v>
      </c>
      <c r="M45" s="70">
        <f t="shared" si="2"/>
        <v>0</v>
      </c>
      <c r="N45" s="70">
        <f t="shared" si="3"/>
        <v>0</v>
      </c>
      <c r="O45" s="70">
        <f t="shared" si="4"/>
        <v>0</v>
      </c>
      <c r="P45" s="71">
        <f t="shared" si="5"/>
        <v>0</v>
      </c>
      <c r="Q45" s="53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customFormat="1" ht="24.75" customHeight="1" outlineLevel="1" x14ac:dyDescent="0.25">
      <c r="A46" s="58" t="s">
        <v>86</v>
      </c>
      <c r="B46" s="59" t="s">
        <v>155</v>
      </c>
      <c r="C46" s="50" t="s">
        <v>24</v>
      </c>
      <c r="D46" s="51">
        <v>6</v>
      </c>
      <c r="E46" s="52"/>
      <c r="F46" s="72"/>
      <c r="G46" s="72"/>
      <c r="H46" s="72"/>
      <c r="I46" s="72"/>
      <c r="J46" s="72"/>
      <c r="K46" s="70">
        <f t="shared" si="0"/>
        <v>0</v>
      </c>
      <c r="L46" s="70">
        <f t="shared" si="1"/>
        <v>0</v>
      </c>
      <c r="M46" s="70">
        <f t="shared" si="2"/>
        <v>0</v>
      </c>
      <c r="N46" s="70">
        <f t="shared" si="3"/>
        <v>0</v>
      </c>
      <c r="O46" s="70">
        <f t="shared" si="4"/>
        <v>0</v>
      </c>
      <c r="P46" s="71">
        <f t="shared" si="5"/>
        <v>0</v>
      </c>
      <c r="Q46" s="53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spans="1:27" customFormat="1" ht="26.25" customHeight="1" outlineLevel="1" x14ac:dyDescent="0.25">
      <c r="A47" s="58" t="s">
        <v>87</v>
      </c>
      <c r="B47" s="59" t="s">
        <v>73</v>
      </c>
      <c r="C47" s="50" t="s">
        <v>39</v>
      </c>
      <c r="D47" s="51">
        <v>1</v>
      </c>
      <c r="E47" s="52"/>
      <c r="F47" s="72"/>
      <c r="G47" s="72"/>
      <c r="H47" s="72"/>
      <c r="I47" s="72"/>
      <c r="J47" s="72"/>
      <c r="K47" s="70">
        <f t="shared" si="0"/>
        <v>0</v>
      </c>
      <c r="L47" s="70">
        <f t="shared" si="1"/>
        <v>0</v>
      </c>
      <c r="M47" s="70">
        <f t="shared" si="2"/>
        <v>0</v>
      </c>
      <c r="N47" s="70">
        <f t="shared" si="3"/>
        <v>0</v>
      </c>
      <c r="O47" s="70">
        <f t="shared" si="4"/>
        <v>0</v>
      </c>
      <c r="P47" s="71">
        <f t="shared" si="5"/>
        <v>0</v>
      </c>
      <c r="Q47" s="53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spans="1:27" customFormat="1" ht="27.75" customHeight="1" outlineLevel="1" x14ac:dyDescent="0.25">
      <c r="A48" s="67">
        <v>6</v>
      </c>
      <c r="B48" s="66" t="s">
        <v>75</v>
      </c>
      <c r="C48" s="50"/>
      <c r="D48" s="51"/>
      <c r="E48" s="52"/>
      <c r="F48" s="72"/>
      <c r="G48" s="72"/>
      <c r="H48" s="72"/>
      <c r="I48" s="72"/>
      <c r="J48" s="72"/>
      <c r="K48" s="70">
        <f t="shared" si="0"/>
        <v>0</v>
      </c>
      <c r="L48" s="70">
        <f t="shared" si="1"/>
        <v>0</v>
      </c>
      <c r="M48" s="70">
        <f t="shared" si="2"/>
        <v>0</v>
      </c>
      <c r="N48" s="70">
        <f t="shared" si="3"/>
        <v>0</v>
      </c>
      <c r="O48" s="70">
        <f t="shared" si="4"/>
        <v>0</v>
      </c>
      <c r="P48" s="71">
        <f t="shared" si="5"/>
        <v>0</v>
      </c>
      <c r="Q48" s="53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1:27" customFormat="1" ht="36.75" customHeight="1" outlineLevel="1" x14ac:dyDescent="0.25">
      <c r="A49" s="58" t="s">
        <v>94</v>
      </c>
      <c r="B49" s="59" t="s">
        <v>132</v>
      </c>
      <c r="C49" s="50" t="s">
        <v>69</v>
      </c>
      <c r="D49" s="51">
        <v>2100</v>
      </c>
      <c r="E49" s="52"/>
      <c r="F49" s="72"/>
      <c r="G49" s="72"/>
      <c r="H49" s="72"/>
      <c r="I49" s="72"/>
      <c r="J49" s="72"/>
      <c r="K49" s="70">
        <f t="shared" si="0"/>
        <v>0</v>
      </c>
      <c r="L49" s="70">
        <f t="shared" si="1"/>
        <v>0</v>
      </c>
      <c r="M49" s="70">
        <f t="shared" si="2"/>
        <v>0</v>
      </c>
      <c r="N49" s="70">
        <f t="shared" si="3"/>
        <v>0</v>
      </c>
      <c r="O49" s="70">
        <f t="shared" si="4"/>
        <v>0</v>
      </c>
      <c r="P49" s="71">
        <f t="shared" si="5"/>
        <v>0</v>
      </c>
      <c r="Q49" s="53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1:27" customFormat="1" ht="26.25" customHeight="1" outlineLevel="1" x14ac:dyDescent="0.25">
      <c r="A50" s="58" t="s">
        <v>95</v>
      </c>
      <c r="B50" s="60" t="s">
        <v>134</v>
      </c>
      <c r="C50" s="50" t="s">
        <v>70</v>
      </c>
      <c r="D50" s="78">
        <v>1500</v>
      </c>
      <c r="E50" s="52"/>
      <c r="F50" s="72"/>
      <c r="G50" s="72"/>
      <c r="H50" s="72"/>
      <c r="I50" s="72"/>
      <c r="J50" s="72"/>
      <c r="K50" s="70">
        <f t="shared" si="0"/>
        <v>0</v>
      </c>
      <c r="L50" s="70">
        <f t="shared" si="1"/>
        <v>0</v>
      </c>
      <c r="M50" s="70">
        <f t="shared" si="2"/>
        <v>0</v>
      </c>
      <c r="N50" s="70">
        <f t="shared" si="3"/>
        <v>0</v>
      </c>
      <c r="O50" s="70">
        <f t="shared" si="4"/>
        <v>0</v>
      </c>
      <c r="P50" s="71">
        <f t="shared" si="5"/>
        <v>0</v>
      </c>
      <c r="Q50" s="53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 spans="1:27" customFormat="1" ht="60.75" customHeight="1" outlineLevel="1" x14ac:dyDescent="0.25">
      <c r="A51" s="58" t="s">
        <v>96</v>
      </c>
      <c r="B51" s="63" t="s">
        <v>89</v>
      </c>
      <c r="C51" s="50" t="s">
        <v>39</v>
      </c>
      <c r="D51" s="51">
        <v>3</v>
      </c>
      <c r="E51" s="52"/>
      <c r="F51" s="72"/>
      <c r="G51" s="72"/>
      <c r="H51" s="72"/>
      <c r="I51" s="72"/>
      <c r="J51" s="72"/>
      <c r="K51" s="70">
        <f t="shared" si="0"/>
        <v>0</v>
      </c>
      <c r="L51" s="70">
        <f t="shared" si="1"/>
        <v>0</v>
      </c>
      <c r="M51" s="70">
        <f t="shared" si="2"/>
        <v>0</v>
      </c>
      <c r="N51" s="70">
        <f t="shared" si="3"/>
        <v>0</v>
      </c>
      <c r="O51" s="70">
        <f t="shared" si="4"/>
        <v>0</v>
      </c>
      <c r="P51" s="71">
        <f t="shared" si="5"/>
        <v>0</v>
      </c>
      <c r="Q51" s="53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 spans="1:27" customFormat="1" ht="24" customHeight="1" outlineLevel="1" x14ac:dyDescent="0.25">
      <c r="A52" s="58" t="s">
        <v>97</v>
      </c>
      <c r="B52" s="63" t="s">
        <v>90</v>
      </c>
      <c r="C52" s="50" t="s">
        <v>67</v>
      </c>
      <c r="D52" s="51">
        <v>3</v>
      </c>
      <c r="E52" s="52"/>
      <c r="F52" s="72"/>
      <c r="G52" s="72"/>
      <c r="H52" s="72"/>
      <c r="I52" s="72"/>
      <c r="J52" s="72"/>
      <c r="K52" s="70">
        <f t="shared" si="0"/>
        <v>0</v>
      </c>
      <c r="L52" s="70">
        <f t="shared" si="1"/>
        <v>0</v>
      </c>
      <c r="M52" s="70">
        <f t="shared" si="2"/>
        <v>0</v>
      </c>
      <c r="N52" s="70">
        <f t="shared" si="3"/>
        <v>0</v>
      </c>
      <c r="O52" s="70">
        <f t="shared" si="4"/>
        <v>0</v>
      </c>
      <c r="P52" s="71">
        <f t="shared" si="5"/>
        <v>0</v>
      </c>
      <c r="Q52" s="53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 spans="1:27" customFormat="1" ht="66.75" customHeight="1" outlineLevel="1" x14ac:dyDescent="0.25">
      <c r="A53" s="58" t="s">
        <v>98</v>
      </c>
      <c r="B53" s="59" t="s">
        <v>156</v>
      </c>
      <c r="C53" s="50" t="s">
        <v>67</v>
      </c>
      <c r="D53" s="51">
        <v>3</v>
      </c>
      <c r="E53" s="52"/>
      <c r="F53" s="72"/>
      <c r="G53" s="72"/>
      <c r="H53" s="72"/>
      <c r="I53" s="72"/>
      <c r="J53" s="72"/>
      <c r="K53" s="70">
        <f t="shared" si="0"/>
        <v>0</v>
      </c>
      <c r="L53" s="72">
        <f t="shared" si="1"/>
        <v>0</v>
      </c>
      <c r="M53" s="72">
        <f t="shared" si="2"/>
        <v>0</v>
      </c>
      <c r="N53" s="72">
        <f t="shared" si="3"/>
        <v>0</v>
      </c>
      <c r="O53" s="72">
        <f t="shared" si="4"/>
        <v>0</v>
      </c>
      <c r="P53" s="71">
        <f t="shared" si="5"/>
        <v>0</v>
      </c>
      <c r="Q53" s="53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 spans="1:27" customFormat="1" ht="52.5" customHeight="1" outlineLevel="1" x14ac:dyDescent="0.25">
      <c r="A54" s="58" t="s">
        <v>99</v>
      </c>
      <c r="B54" s="59" t="s">
        <v>135</v>
      </c>
      <c r="C54" s="50" t="s">
        <v>67</v>
      </c>
      <c r="D54" s="51">
        <v>3</v>
      </c>
      <c r="E54" s="52"/>
      <c r="F54" s="72"/>
      <c r="G54" s="72"/>
      <c r="H54" s="72"/>
      <c r="I54" s="72"/>
      <c r="J54" s="72"/>
      <c r="K54" s="70">
        <f t="shared" si="0"/>
        <v>0</v>
      </c>
      <c r="L54" s="72">
        <f t="shared" si="1"/>
        <v>0</v>
      </c>
      <c r="M54" s="72">
        <f t="shared" si="2"/>
        <v>0</v>
      </c>
      <c r="N54" s="72">
        <f t="shared" si="3"/>
        <v>0</v>
      </c>
      <c r="O54" s="72">
        <f t="shared" si="4"/>
        <v>0</v>
      </c>
      <c r="P54" s="71">
        <f t="shared" si="5"/>
        <v>0</v>
      </c>
      <c r="Q54" s="53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1:27" customFormat="1" ht="24.75" customHeight="1" outlineLevel="1" x14ac:dyDescent="0.25">
      <c r="A55" s="58" t="s">
        <v>100</v>
      </c>
      <c r="B55" s="59" t="s">
        <v>136</v>
      </c>
      <c r="C55" s="50" t="s">
        <v>39</v>
      </c>
      <c r="D55" s="51">
        <v>1</v>
      </c>
      <c r="E55" s="52"/>
      <c r="F55" s="72"/>
      <c r="G55" s="72"/>
      <c r="H55" s="72"/>
      <c r="I55" s="72"/>
      <c r="J55" s="72"/>
      <c r="K55" s="70">
        <f t="shared" si="0"/>
        <v>0</v>
      </c>
      <c r="L55" s="72">
        <f t="shared" si="1"/>
        <v>0</v>
      </c>
      <c r="M55" s="72">
        <f t="shared" si="2"/>
        <v>0</v>
      </c>
      <c r="N55" s="72">
        <f t="shared" si="3"/>
        <v>0</v>
      </c>
      <c r="O55" s="72">
        <f t="shared" si="4"/>
        <v>0</v>
      </c>
      <c r="P55" s="71">
        <f t="shared" si="5"/>
        <v>0</v>
      </c>
      <c r="Q55" s="53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56" spans="1:27" customFormat="1" ht="42.75" customHeight="1" outlineLevel="1" x14ac:dyDescent="0.25">
      <c r="A56" s="75" t="s">
        <v>101</v>
      </c>
      <c r="B56" s="59" t="s">
        <v>91</v>
      </c>
      <c r="C56" s="50" t="s">
        <v>39</v>
      </c>
      <c r="D56" s="51">
        <v>1</v>
      </c>
      <c r="E56" s="52"/>
      <c r="F56" s="72"/>
      <c r="G56" s="72"/>
      <c r="H56" s="72"/>
      <c r="I56" s="72"/>
      <c r="J56" s="72"/>
      <c r="K56" s="70">
        <f t="shared" si="0"/>
        <v>0</v>
      </c>
      <c r="L56" s="72">
        <f t="shared" si="1"/>
        <v>0</v>
      </c>
      <c r="M56" s="72">
        <f t="shared" si="2"/>
        <v>0</v>
      </c>
      <c r="N56" s="72">
        <f t="shared" si="3"/>
        <v>0</v>
      </c>
      <c r="O56" s="72">
        <f t="shared" si="4"/>
        <v>0</v>
      </c>
      <c r="P56" s="71">
        <f t="shared" si="5"/>
        <v>0</v>
      </c>
      <c r="Q56" s="53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 spans="1:27" customFormat="1" ht="60.75" customHeight="1" outlineLevel="1" x14ac:dyDescent="0.25">
      <c r="A57" s="75" t="s">
        <v>102</v>
      </c>
      <c r="B57" s="69" t="s">
        <v>137</v>
      </c>
      <c r="C57" s="50" t="s">
        <v>67</v>
      </c>
      <c r="D57" s="51">
        <v>2</v>
      </c>
      <c r="E57" s="52"/>
      <c r="F57" s="72"/>
      <c r="G57" s="72"/>
      <c r="H57" s="72"/>
      <c r="I57" s="72"/>
      <c r="J57" s="72"/>
      <c r="K57" s="70">
        <f t="shared" si="0"/>
        <v>0</v>
      </c>
      <c r="L57" s="72">
        <f t="shared" si="1"/>
        <v>0</v>
      </c>
      <c r="M57" s="72">
        <f t="shared" si="2"/>
        <v>0</v>
      </c>
      <c r="N57" s="72">
        <f t="shared" si="3"/>
        <v>0</v>
      </c>
      <c r="O57" s="72">
        <f t="shared" si="4"/>
        <v>0</v>
      </c>
      <c r="P57" s="71">
        <f t="shared" si="5"/>
        <v>0</v>
      </c>
      <c r="Q57" s="53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 spans="1:27" customFormat="1" ht="54" customHeight="1" outlineLevel="1" x14ac:dyDescent="0.25">
      <c r="A58" s="75" t="s">
        <v>103</v>
      </c>
      <c r="B58" s="69" t="s">
        <v>159</v>
      </c>
      <c r="C58" s="50" t="s">
        <v>67</v>
      </c>
      <c r="D58" s="51">
        <v>2</v>
      </c>
      <c r="E58" s="52"/>
      <c r="F58" s="72"/>
      <c r="G58" s="72"/>
      <c r="H58" s="72"/>
      <c r="I58" s="72"/>
      <c r="J58" s="72"/>
      <c r="K58" s="70">
        <f t="shared" si="0"/>
        <v>0</v>
      </c>
      <c r="L58" s="72">
        <f t="shared" si="1"/>
        <v>0</v>
      </c>
      <c r="M58" s="72">
        <f t="shared" si="2"/>
        <v>0</v>
      </c>
      <c r="N58" s="72">
        <f t="shared" si="3"/>
        <v>0</v>
      </c>
      <c r="O58" s="72">
        <f t="shared" si="4"/>
        <v>0</v>
      </c>
      <c r="P58" s="71">
        <f t="shared" si="5"/>
        <v>0</v>
      </c>
      <c r="Q58" s="53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 spans="1:27" customFormat="1" ht="43.5" customHeight="1" outlineLevel="1" x14ac:dyDescent="0.25">
      <c r="A59" s="75" t="s">
        <v>104</v>
      </c>
      <c r="B59" s="59" t="s">
        <v>106</v>
      </c>
      <c r="C59" s="50" t="s">
        <v>39</v>
      </c>
      <c r="D59" s="51">
        <v>1</v>
      </c>
      <c r="E59" s="52"/>
      <c r="F59" s="72"/>
      <c r="G59" s="72"/>
      <c r="H59" s="72"/>
      <c r="I59" s="72"/>
      <c r="J59" s="72"/>
      <c r="K59" s="70">
        <f t="shared" si="0"/>
        <v>0</v>
      </c>
      <c r="L59" s="72">
        <f t="shared" si="1"/>
        <v>0</v>
      </c>
      <c r="M59" s="72">
        <f t="shared" si="2"/>
        <v>0</v>
      </c>
      <c r="N59" s="72">
        <f t="shared" si="3"/>
        <v>0</v>
      </c>
      <c r="O59" s="72">
        <f t="shared" si="4"/>
        <v>0</v>
      </c>
      <c r="P59" s="71">
        <f t="shared" si="5"/>
        <v>0</v>
      </c>
      <c r="Q59" s="53"/>
      <c r="R59" s="29"/>
      <c r="S59" s="29"/>
      <c r="T59" s="29"/>
      <c r="U59" s="29"/>
      <c r="V59" s="29"/>
      <c r="W59" s="29"/>
      <c r="X59" s="29"/>
      <c r="Y59" s="29"/>
      <c r="Z59" s="29"/>
      <c r="AA59" s="29"/>
    </row>
    <row r="60" spans="1:27" customFormat="1" ht="29.25" customHeight="1" outlineLevel="1" x14ac:dyDescent="0.25">
      <c r="A60" s="75" t="s">
        <v>105</v>
      </c>
      <c r="B60" s="59" t="s">
        <v>107</v>
      </c>
      <c r="C60" s="50" t="s">
        <v>39</v>
      </c>
      <c r="D60" s="51">
        <v>1</v>
      </c>
      <c r="E60" s="52"/>
      <c r="F60" s="72"/>
      <c r="G60" s="72"/>
      <c r="H60" s="72"/>
      <c r="I60" s="72"/>
      <c r="J60" s="72"/>
      <c r="K60" s="70">
        <f t="shared" si="0"/>
        <v>0</v>
      </c>
      <c r="L60" s="72">
        <f t="shared" si="1"/>
        <v>0</v>
      </c>
      <c r="M60" s="72">
        <f t="shared" si="2"/>
        <v>0</v>
      </c>
      <c r="N60" s="72">
        <f t="shared" si="3"/>
        <v>0</v>
      </c>
      <c r="O60" s="72">
        <f t="shared" si="4"/>
        <v>0</v>
      </c>
      <c r="P60" s="71">
        <f t="shared" si="5"/>
        <v>0</v>
      </c>
      <c r="Q60" s="53"/>
      <c r="R60" s="29"/>
      <c r="S60" s="29"/>
      <c r="T60" s="29"/>
      <c r="U60" s="29"/>
      <c r="V60" s="29"/>
      <c r="W60" s="29"/>
      <c r="X60" s="29"/>
      <c r="Y60" s="29"/>
      <c r="Z60" s="29"/>
      <c r="AA60" s="29"/>
    </row>
    <row r="61" spans="1:27" customFormat="1" ht="30.75" customHeight="1" outlineLevel="1" x14ac:dyDescent="0.25">
      <c r="A61" s="77" t="s">
        <v>164</v>
      </c>
      <c r="B61" s="66" t="s">
        <v>110</v>
      </c>
      <c r="C61" s="50"/>
      <c r="D61" s="51"/>
      <c r="E61" s="52"/>
      <c r="F61" s="72"/>
      <c r="G61" s="72"/>
      <c r="H61" s="72"/>
      <c r="I61" s="72"/>
      <c r="J61" s="72"/>
      <c r="K61" s="70"/>
      <c r="L61" s="72"/>
      <c r="M61" s="72"/>
      <c r="N61" s="72"/>
      <c r="O61" s="72"/>
      <c r="P61" s="71">
        <f t="shared" si="5"/>
        <v>0</v>
      </c>
      <c r="Q61" s="53"/>
      <c r="R61" s="29"/>
      <c r="S61" s="29"/>
      <c r="T61" s="29"/>
      <c r="U61" s="29"/>
      <c r="V61" s="29"/>
      <c r="W61" s="29"/>
      <c r="X61" s="29"/>
      <c r="Y61" s="29"/>
      <c r="Z61" s="29"/>
      <c r="AA61" s="29"/>
    </row>
    <row r="62" spans="1:27" customFormat="1" ht="41.25" customHeight="1" outlineLevel="1" x14ac:dyDescent="0.25">
      <c r="A62" s="76" t="s">
        <v>116</v>
      </c>
      <c r="B62" s="56" t="s">
        <v>157</v>
      </c>
      <c r="C62" s="50" t="s">
        <v>69</v>
      </c>
      <c r="D62" s="51">
        <v>330</v>
      </c>
      <c r="E62" s="52"/>
      <c r="F62" s="72"/>
      <c r="G62" s="72"/>
      <c r="H62" s="72"/>
      <c r="I62" s="72"/>
      <c r="J62" s="72"/>
      <c r="K62" s="70">
        <f t="shared" si="0"/>
        <v>0</v>
      </c>
      <c r="L62" s="72">
        <f t="shared" si="1"/>
        <v>0</v>
      </c>
      <c r="M62" s="72">
        <f t="shared" si="2"/>
        <v>0</v>
      </c>
      <c r="N62" s="72">
        <f t="shared" si="3"/>
        <v>0</v>
      </c>
      <c r="O62" s="72">
        <f t="shared" si="4"/>
        <v>0</v>
      </c>
      <c r="P62" s="71">
        <f t="shared" si="5"/>
        <v>0</v>
      </c>
      <c r="Q62" s="53"/>
      <c r="R62" s="29"/>
      <c r="S62" s="29"/>
      <c r="T62" s="29"/>
      <c r="U62" s="29"/>
      <c r="V62" s="29"/>
      <c r="W62" s="29"/>
      <c r="X62" s="29"/>
      <c r="Y62" s="29"/>
      <c r="Z62" s="29"/>
      <c r="AA62" s="29"/>
    </row>
    <row r="63" spans="1:27" customFormat="1" ht="27.75" customHeight="1" outlineLevel="1" x14ac:dyDescent="0.25">
      <c r="A63" s="76" t="s">
        <v>117</v>
      </c>
      <c r="B63" s="56" t="s">
        <v>158</v>
      </c>
      <c r="C63" s="50" t="s">
        <v>70</v>
      </c>
      <c r="D63" s="51">
        <v>150</v>
      </c>
      <c r="E63" s="52"/>
      <c r="F63" s="72"/>
      <c r="G63" s="72"/>
      <c r="H63" s="72"/>
      <c r="I63" s="72"/>
      <c r="J63" s="72"/>
      <c r="K63" s="70">
        <f t="shared" si="0"/>
        <v>0</v>
      </c>
      <c r="L63" s="72">
        <f t="shared" si="1"/>
        <v>0</v>
      </c>
      <c r="M63" s="72">
        <f t="shared" si="2"/>
        <v>0</v>
      </c>
      <c r="N63" s="72">
        <f t="shared" si="3"/>
        <v>0</v>
      </c>
      <c r="O63" s="72">
        <f t="shared" si="4"/>
        <v>0</v>
      </c>
      <c r="P63" s="71">
        <f t="shared" si="5"/>
        <v>0</v>
      </c>
      <c r="Q63" s="53"/>
      <c r="R63" s="29"/>
      <c r="S63" s="29"/>
      <c r="T63" s="29"/>
      <c r="U63" s="29"/>
      <c r="V63" s="29"/>
      <c r="W63" s="29"/>
      <c r="X63" s="29"/>
      <c r="Y63" s="29"/>
      <c r="Z63" s="29"/>
      <c r="AA63" s="29"/>
    </row>
    <row r="64" spans="1:27" customFormat="1" ht="36.75" customHeight="1" outlineLevel="1" x14ac:dyDescent="0.25">
      <c r="A64" s="76" t="s">
        <v>118</v>
      </c>
      <c r="B64" s="56" t="s">
        <v>108</v>
      </c>
      <c r="C64" s="50" t="s">
        <v>67</v>
      </c>
      <c r="D64" s="51">
        <v>3</v>
      </c>
      <c r="E64" s="52"/>
      <c r="F64" s="72"/>
      <c r="G64" s="72"/>
      <c r="H64" s="72"/>
      <c r="I64" s="72"/>
      <c r="J64" s="72"/>
      <c r="K64" s="70">
        <f t="shared" si="0"/>
        <v>0</v>
      </c>
      <c r="L64" s="72">
        <f t="shared" si="1"/>
        <v>0</v>
      </c>
      <c r="M64" s="72">
        <f t="shared" si="2"/>
        <v>0</v>
      </c>
      <c r="N64" s="72">
        <f t="shared" si="3"/>
        <v>0</v>
      </c>
      <c r="O64" s="72">
        <f t="shared" si="4"/>
        <v>0</v>
      </c>
      <c r="P64" s="71">
        <f t="shared" si="5"/>
        <v>0</v>
      </c>
      <c r="Q64" s="53"/>
      <c r="R64" s="29"/>
      <c r="S64" s="29"/>
      <c r="T64" s="29"/>
      <c r="U64" s="29"/>
      <c r="V64" s="29"/>
      <c r="W64" s="29"/>
      <c r="X64" s="29"/>
      <c r="Y64" s="29"/>
      <c r="Z64" s="29"/>
      <c r="AA64" s="29"/>
    </row>
    <row r="65" spans="1:27" customFormat="1" ht="46.5" customHeight="1" outlineLevel="1" x14ac:dyDescent="0.25">
      <c r="A65" s="76" t="s">
        <v>119</v>
      </c>
      <c r="B65" s="56" t="s">
        <v>109</v>
      </c>
      <c r="C65" s="50" t="s">
        <v>67</v>
      </c>
      <c r="D65" s="51">
        <v>3</v>
      </c>
      <c r="E65" s="52"/>
      <c r="F65" s="72"/>
      <c r="G65" s="72"/>
      <c r="H65" s="72"/>
      <c r="I65" s="72"/>
      <c r="J65" s="72"/>
      <c r="K65" s="70">
        <f t="shared" si="0"/>
        <v>0</v>
      </c>
      <c r="L65" s="72">
        <f t="shared" si="1"/>
        <v>0</v>
      </c>
      <c r="M65" s="72">
        <f t="shared" si="2"/>
        <v>0</v>
      </c>
      <c r="N65" s="72">
        <f t="shared" si="3"/>
        <v>0</v>
      </c>
      <c r="O65" s="72">
        <f t="shared" si="4"/>
        <v>0</v>
      </c>
      <c r="P65" s="71">
        <f t="shared" si="5"/>
        <v>0</v>
      </c>
      <c r="Q65" s="53"/>
      <c r="R65" s="29"/>
      <c r="S65" s="29"/>
      <c r="T65" s="29"/>
      <c r="U65" s="29"/>
      <c r="V65" s="29"/>
      <c r="W65" s="29"/>
      <c r="X65" s="29"/>
      <c r="Y65" s="29"/>
      <c r="Z65" s="29"/>
      <c r="AA65" s="29"/>
    </row>
    <row r="66" spans="1:27" customFormat="1" ht="25.5" customHeight="1" outlineLevel="1" x14ac:dyDescent="0.25">
      <c r="A66" s="76" t="s">
        <v>120</v>
      </c>
      <c r="B66" s="56" t="s">
        <v>114</v>
      </c>
      <c r="C66" s="50" t="s">
        <v>70</v>
      </c>
      <c r="D66" s="78">
        <v>500</v>
      </c>
      <c r="E66" s="52"/>
      <c r="F66" s="72"/>
      <c r="G66" s="72"/>
      <c r="H66" s="72"/>
      <c r="I66" s="72"/>
      <c r="J66" s="72"/>
      <c r="K66" s="70">
        <f t="shared" ref="K66:K102" si="8">G66+H66+J66</f>
        <v>0</v>
      </c>
      <c r="L66" s="72">
        <f t="shared" ref="L66:L102" si="9">ROUND(D66*E66,2)</f>
        <v>0</v>
      </c>
      <c r="M66" s="72">
        <f t="shared" ref="M66:M102" si="10">ROUND(D66*G66,2)</f>
        <v>0</v>
      </c>
      <c r="N66" s="72">
        <f t="shared" ref="N66:N102" si="11">ROUND(D66*H66,2)</f>
        <v>0</v>
      </c>
      <c r="O66" s="72">
        <f t="shared" ref="O66:O102" si="12">ROUND(D66*J66,2)</f>
        <v>0</v>
      </c>
      <c r="P66" s="71">
        <f t="shared" si="5"/>
        <v>0</v>
      </c>
      <c r="Q66" s="53"/>
      <c r="R66" s="29"/>
      <c r="S66" s="29"/>
      <c r="T66" s="29"/>
      <c r="U66" s="29"/>
      <c r="V66" s="29"/>
      <c r="W66" s="29"/>
      <c r="X66" s="29"/>
      <c r="Y66" s="29"/>
      <c r="Z66" s="29"/>
      <c r="AA66" s="29"/>
    </row>
    <row r="67" spans="1:27" customFormat="1" ht="34.799999999999997" outlineLevel="1" x14ac:dyDescent="0.25">
      <c r="A67" s="76" t="s">
        <v>121</v>
      </c>
      <c r="B67" s="56" t="s">
        <v>111</v>
      </c>
      <c r="C67" s="50" t="s">
        <v>24</v>
      </c>
      <c r="D67" s="51">
        <v>3</v>
      </c>
      <c r="E67" s="52"/>
      <c r="F67" s="72"/>
      <c r="G67" s="72"/>
      <c r="H67" s="72"/>
      <c r="I67" s="72"/>
      <c r="J67" s="72"/>
      <c r="K67" s="70">
        <f t="shared" si="8"/>
        <v>0</v>
      </c>
      <c r="L67" s="72">
        <f t="shared" si="9"/>
        <v>0</v>
      </c>
      <c r="M67" s="72">
        <f t="shared" si="10"/>
        <v>0</v>
      </c>
      <c r="N67" s="72">
        <f t="shared" si="11"/>
        <v>0</v>
      </c>
      <c r="O67" s="72">
        <f t="shared" si="12"/>
        <v>0</v>
      </c>
      <c r="P67" s="71">
        <f t="shared" ref="P67:P102" si="13">ROUND(SUM(M67:O67),2)</f>
        <v>0</v>
      </c>
      <c r="Q67" s="53"/>
      <c r="R67" s="29"/>
      <c r="S67" s="29"/>
      <c r="T67" s="29"/>
      <c r="U67" s="29"/>
      <c r="V67" s="29"/>
      <c r="W67" s="29"/>
      <c r="X67" s="29"/>
      <c r="Y67" s="29"/>
      <c r="Z67" s="29"/>
      <c r="AA67" s="29"/>
    </row>
    <row r="68" spans="1:27" customFormat="1" ht="31.5" customHeight="1" outlineLevel="1" x14ac:dyDescent="0.25">
      <c r="A68" s="76" t="s">
        <v>122</v>
      </c>
      <c r="B68" s="56" t="s">
        <v>112</v>
      </c>
      <c r="C68" s="50" t="s">
        <v>39</v>
      </c>
      <c r="D68" s="51">
        <v>1</v>
      </c>
      <c r="E68" s="52"/>
      <c r="F68" s="72"/>
      <c r="G68" s="72"/>
      <c r="H68" s="72"/>
      <c r="I68" s="72"/>
      <c r="J68" s="72"/>
      <c r="K68" s="70">
        <f t="shared" si="8"/>
        <v>0</v>
      </c>
      <c r="L68" s="72">
        <f t="shared" si="9"/>
        <v>0</v>
      </c>
      <c r="M68" s="72">
        <f t="shared" si="10"/>
        <v>0</v>
      </c>
      <c r="N68" s="72">
        <f t="shared" si="11"/>
        <v>0</v>
      </c>
      <c r="O68" s="72">
        <f t="shared" si="12"/>
        <v>0</v>
      </c>
      <c r="P68" s="71">
        <f t="shared" si="13"/>
        <v>0</v>
      </c>
      <c r="Q68" s="53"/>
      <c r="R68" s="29"/>
      <c r="S68" s="29"/>
      <c r="T68" s="29"/>
      <c r="U68" s="29"/>
      <c r="V68" s="29"/>
      <c r="W68" s="29"/>
      <c r="X68" s="29"/>
      <c r="Y68" s="29"/>
      <c r="Z68" s="29"/>
      <c r="AA68" s="29"/>
    </row>
    <row r="69" spans="1:27" customFormat="1" ht="30.75" customHeight="1" outlineLevel="1" x14ac:dyDescent="0.25">
      <c r="A69" s="76" t="s">
        <v>123</v>
      </c>
      <c r="B69" s="74" t="s">
        <v>113</v>
      </c>
      <c r="C69" s="50" t="s">
        <v>39</v>
      </c>
      <c r="D69" s="51">
        <v>1</v>
      </c>
      <c r="E69" s="52"/>
      <c r="F69" s="72"/>
      <c r="G69" s="72"/>
      <c r="H69" s="72"/>
      <c r="I69" s="72"/>
      <c r="J69" s="72"/>
      <c r="K69" s="70">
        <f t="shared" si="8"/>
        <v>0</v>
      </c>
      <c r="L69" s="72">
        <f t="shared" si="9"/>
        <v>0</v>
      </c>
      <c r="M69" s="72">
        <f t="shared" si="10"/>
        <v>0</v>
      </c>
      <c r="N69" s="72">
        <f t="shared" si="11"/>
        <v>0</v>
      </c>
      <c r="O69" s="72">
        <f t="shared" si="12"/>
        <v>0</v>
      </c>
      <c r="P69" s="71">
        <f t="shared" si="13"/>
        <v>0</v>
      </c>
      <c r="Q69" s="53"/>
      <c r="R69" s="29"/>
      <c r="S69" s="29"/>
      <c r="T69" s="29"/>
      <c r="U69" s="29"/>
      <c r="V69" s="29"/>
      <c r="W69" s="29"/>
      <c r="X69" s="29"/>
      <c r="Y69" s="29"/>
      <c r="Z69" s="29"/>
      <c r="AA69" s="29"/>
    </row>
    <row r="70" spans="1:27" customFormat="1" ht="12" customHeight="1" outlineLevel="1" x14ac:dyDescent="0.25">
      <c r="A70" s="82">
        <v>8</v>
      </c>
      <c r="B70" s="157" t="s">
        <v>190</v>
      </c>
      <c r="C70" s="81"/>
      <c r="D70" s="78"/>
      <c r="E70" s="72"/>
      <c r="F70" s="72"/>
      <c r="G70" s="72"/>
      <c r="H70" s="72"/>
      <c r="I70" s="72"/>
      <c r="J70" s="72"/>
      <c r="K70" s="72">
        <f t="shared" si="8"/>
        <v>0</v>
      </c>
      <c r="L70" s="72">
        <f t="shared" si="9"/>
        <v>0</v>
      </c>
      <c r="M70" s="72">
        <f t="shared" si="10"/>
        <v>0</v>
      </c>
      <c r="N70" s="72">
        <f t="shared" si="11"/>
        <v>0</v>
      </c>
      <c r="O70" s="72">
        <f t="shared" si="12"/>
        <v>0</v>
      </c>
      <c r="P70" s="73">
        <f t="shared" si="13"/>
        <v>0</v>
      </c>
      <c r="Q70" s="158">
        <f t="shared" ref="Q70:Q82" si="14">D70*I70</f>
        <v>0</v>
      </c>
      <c r="R70" s="32"/>
      <c r="S70" s="32"/>
      <c r="T70" s="32"/>
      <c r="U70" s="32"/>
      <c r="V70" s="32"/>
      <c r="W70" s="32"/>
      <c r="X70" s="29"/>
      <c r="Y70" s="29"/>
      <c r="Z70" s="29"/>
      <c r="AA70" s="29"/>
    </row>
    <row r="71" spans="1:27" customFormat="1" ht="24" outlineLevel="1" x14ac:dyDescent="0.25">
      <c r="A71" s="76" t="s">
        <v>235</v>
      </c>
      <c r="B71" s="217" t="s">
        <v>203</v>
      </c>
      <c r="C71" s="83" t="s">
        <v>70</v>
      </c>
      <c r="D71" s="161">
        <v>200</v>
      </c>
      <c r="E71" s="162"/>
      <c r="F71" s="162"/>
      <c r="G71" s="162"/>
      <c r="H71" s="162"/>
      <c r="I71" s="162"/>
      <c r="J71" s="162"/>
      <c r="K71" s="162">
        <f t="shared" si="8"/>
        <v>0</v>
      </c>
      <c r="L71" s="162">
        <f t="shared" si="9"/>
        <v>0</v>
      </c>
      <c r="M71" s="162">
        <f t="shared" si="10"/>
        <v>0</v>
      </c>
      <c r="N71" s="162">
        <f t="shared" si="11"/>
        <v>0</v>
      </c>
      <c r="O71" s="162">
        <f t="shared" si="12"/>
        <v>0</v>
      </c>
      <c r="P71" s="163">
        <f t="shared" si="13"/>
        <v>0</v>
      </c>
      <c r="Q71" s="158">
        <f t="shared" si="14"/>
        <v>0</v>
      </c>
      <c r="R71" s="32"/>
      <c r="S71" s="32"/>
      <c r="T71" s="32"/>
      <c r="U71" s="32"/>
      <c r="V71" s="32"/>
      <c r="W71" s="32"/>
      <c r="X71" s="29"/>
      <c r="Y71" s="29"/>
      <c r="Z71" s="29"/>
      <c r="AA71" s="29"/>
    </row>
    <row r="72" spans="1:27" customFormat="1" ht="36" customHeight="1" outlineLevel="1" x14ac:dyDescent="0.25">
      <c r="A72" s="76" t="s">
        <v>236</v>
      </c>
      <c r="B72" s="56" t="s">
        <v>204</v>
      </c>
      <c r="C72" s="83" t="s">
        <v>39</v>
      </c>
      <c r="D72" s="161">
        <v>3</v>
      </c>
      <c r="E72" s="162"/>
      <c r="F72" s="162"/>
      <c r="G72" s="162"/>
      <c r="H72" s="162"/>
      <c r="I72" s="162"/>
      <c r="J72" s="162"/>
      <c r="K72" s="162">
        <f t="shared" si="8"/>
        <v>0</v>
      </c>
      <c r="L72" s="162">
        <f t="shared" si="9"/>
        <v>0</v>
      </c>
      <c r="M72" s="162">
        <f t="shared" si="10"/>
        <v>0</v>
      </c>
      <c r="N72" s="162">
        <f t="shared" si="11"/>
        <v>0</v>
      </c>
      <c r="O72" s="162">
        <f t="shared" si="12"/>
        <v>0</v>
      </c>
      <c r="P72" s="163">
        <f t="shared" si="13"/>
        <v>0</v>
      </c>
      <c r="Q72" s="158">
        <f t="shared" si="14"/>
        <v>0</v>
      </c>
      <c r="R72" s="32"/>
      <c r="S72" s="32"/>
      <c r="T72" s="32"/>
      <c r="U72" s="32"/>
      <c r="V72" s="32"/>
      <c r="W72" s="32"/>
      <c r="X72" s="29"/>
      <c r="Y72" s="29"/>
      <c r="Z72" s="29"/>
      <c r="AA72" s="29"/>
    </row>
    <row r="73" spans="1:27" customFormat="1" ht="25.5" customHeight="1" outlineLevel="1" x14ac:dyDescent="0.25">
      <c r="A73" s="76" t="s">
        <v>237</v>
      </c>
      <c r="B73" s="56" t="s">
        <v>205</v>
      </c>
      <c r="C73" s="83" t="s">
        <v>24</v>
      </c>
      <c r="D73" s="161">
        <v>1</v>
      </c>
      <c r="E73" s="162"/>
      <c r="F73" s="162"/>
      <c r="G73" s="162"/>
      <c r="H73" s="162"/>
      <c r="I73" s="162"/>
      <c r="J73" s="162"/>
      <c r="K73" s="162">
        <f t="shared" si="8"/>
        <v>0</v>
      </c>
      <c r="L73" s="162">
        <f t="shared" si="9"/>
        <v>0</v>
      </c>
      <c r="M73" s="162">
        <f t="shared" si="10"/>
        <v>0</v>
      </c>
      <c r="N73" s="162">
        <f t="shared" si="11"/>
        <v>0</v>
      </c>
      <c r="O73" s="162">
        <f t="shared" si="12"/>
        <v>0</v>
      </c>
      <c r="P73" s="163">
        <f t="shared" si="13"/>
        <v>0</v>
      </c>
      <c r="Q73" s="158">
        <f t="shared" si="14"/>
        <v>0</v>
      </c>
      <c r="R73" s="32"/>
      <c r="S73" s="32"/>
      <c r="T73" s="32"/>
      <c r="U73" s="32"/>
      <c r="V73" s="32"/>
      <c r="W73" s="32"/>
      <c r="X73" s="29"/>
      <c r="Y73" s="29"/>
      <c r="Z73" s="29"/>
      <c r="AA73" s="29"/>
    </row>
    <row r="74" spans="1:27" customFormat="1" ht="49.5" customHeight="1" outlineLevel="1" x14ac:dyDescent="0.25">
      <c r="A74" s="76" t="s">
        <v>238</v>
      </c>
      <c r="B74" s="56" t="s">
        <v>206</v>
      </c>
      <c r="C74" s="83" t="s">
        <v>24</v>
      </c>
      <c r="D74" s="161">
        <v>3</v>
      </c>
      <c r="E74" s="162"/>
      <c r="F74" s="162"/>
      <c r="G74" s="162"/>
      <c r="H74" s="162"/>
      <c r="I74" s="162"/>
      <c r="J74" s="162"/>
      <c r="K74" s="162">
        <f t="shared" si="8"/>
        <v>0</v>
      </c>
      <c r="L74" s="162">
        <f t="shared" si="9"/>
        <v>0</v>
      </c>
      <c r="M74" s="162">
        <f t="shared" si="10"/>
        <v>0</v>
      </c>
      <c r="N74" s="162">
        <f t="shared" si="11"/>
        <v>0</v>
      </c>
      <c r="O74" s="162">
        <f t="shared" si="12"/>
        <v>0</v>
      </c>
      <c r="P74" s="163">
        <f t="shared" si="13"/>
        <v>0</v>
      </c>
      <c r="Q74" s="158">
        <f t="shared" si="14"/>
        <v>0</v>
      </c>
      <c r="R74" s="32"/>
      <c r="S74" s="32"/>
      <c r="T74" s="32"/>
      <c r="U74" s="32"/>
      <c r="V74" s="32"/>
      <c r="W74" s="32"/>
      <c r="X74" s="29"/>
      <c r="Y74" s="29"/>
      <c r="Z74" s="29"/>
      <c r="AA74" s="29"/>
    </row>
    <row r="75" spans="1:27" customFormat="1" ht="27" customHeight="1" outlineLevel="1" x14ac:dyDescent="0.25">
      <c r="A75" s="76" t="s">
        <v>239</v>
      </c>
      <c r="B75" s="56" t="s">
        <v>207</v>
      </c>
      <c r="C75" s="83" t="s">
        <v>24</v>
      </c>
      <c r="D75" s="161">
        <v>3</v>
      </c>
      <c r="E75" s="162"/>
      <c r="F75" s="162"/>
      <c r="G75" s="162"/>
      <c r="H75" s="162"/>
      <c r="I75" s="162"/>
      <c r="J75" s="162"/>
      <c r="K75" s="162">
        <f t="shared" si="8"/>
        <v>0</v>
      </c>
      <c r="L75" s="162">
        <f t="shared" si="9"/>
        <v>0</v>
      </c>
      <c r="M75" s="162">
        <f t="shared" si="10"/>
        <v>0</v>
      </c>
      <c r="N75" s="162">
        <f t="shared" si="11"/>
        <v>0</v>
      </c>
      <c r="O75" s="162">
        <f t="shared" si="12"/>
        <v>0</v>
      </c>
      <c r="P75" s="163">
        <f t="shared" si="13"/>
        <v>0</v>
      </c>
      <c r="Q75" s="158">
        <f t="shared" si="14"/>
        <v>0</v>
      </c>
      <c r="R75" s="32"/>
      <c r="S75" s="32"/>
      <c r="T75" s="32"/>
      <c r="U75" s="32"/>
      <c r="V75" s="32"/>
      <c r="W75" s="32"/>
      <c r="X75" s="29"/>
      <c r="Y75" s="29"/>
      <c r="Z75" s="29"/>
      <c r="AA75" s="29"/>
    </row>
    <row r="76" spans="1:27" customFormat="1" ht="30.75" customHeight="1" outlineLevel="1" x14ac:dyDescent="0.25">
      <c r="A76" s="76" t="s">
        <v>240</v>
      </c>
      <c r="B76" s="56" t="s">
        <v>208</v>
      </c>
      <c r="C76" s="83" t="s">
        <v>24</v>
      </c>
      <c r="D76" s="161">
        <v>3</v>
      </c>
      <c r="E76" s="162"/>
      <c r="F76" s="162"/>
      <c r="G76" s="162"/>
      <c r="H76" s="162"/>
      <c r="I76" s="162"/>
      <c r="J76" s="162"/>
      <c r="K76" s="162">
        <f t="shared" si="8"/>
        <v>0</v>
      </c>
      <c r="L76" s="162">
        <f t="shared" si="9"/>
        <v>0</v>
      </c>
      <c r="M76" s="162">
        <f t="shared" si="10"/>
        <v>0</v>
      </c>
      <c r="N76" s="162">
        <f t="shared" si="11"/>
        <v>0</v>
      </c>
      <c r="O76" s="162">
        <f t="shared" si="12"/>
        <v>0</v>
      </c>
      <c r="P76" s="163">
        <f t="shared" si="13"/>
        <v>0</v>
      </c>
      <c r="Q76" s="158">
        <f t="shared" si="14"/>
        <v>0</v>
      </c>
      <c r="R76" s="32"/>
      <c r="S76" s="32"/>
      <c r="T76" s="32"/>
      <c r="U76" s="32"/>
      <c r="V76" s="32"/>
      <c r="W76" s="32"/>
      <c r="X76" s="29"/>
      <c r="Y76" s="29"/>
      <c r="Z76" s="29"/>
      <c r="AA76" s="29"/>
    </row>
    <row r="77" spans="1:27" customFormat="1" ht="36" customHeight="1" outlineLevel="1" x14ac:dyDescent="0.25">
      <c r="A77" s="76" t="s">
        <v>241</v>
      </c>
      <c r="B77" s="56" t="s">
        <v>209</v>
      </c>
      <c r="C77" s="83" t="s">
        <v>39</v>
      </c>
      <c r="D77" s="161">
        <v>1</v>
      </c>
      <c r="E77" s="162"/>
      <c r="F77" s="162"/>
      <c r="G77" s="162"/>
      <c r="H77" s="162"/>
      <c r="I77" s="162"/>
      <c r="J77" s="162"/>
      <c r="K77" s="162">
        <f t="shared" si="8"/>
        <v>0</v>
      </c>
      <c r="L77" s="162">
        <f t="shared" si="9"/>
        <v>0</v>
      </c>
      <c r="M77" s="162">
        <f t="shared" si="10"/>
        <v>0</v>
      </c>
      <c r="N77" s="162">
        <f t="shared" si="11"/>
        <v>0</v>
      </c>
      <c r="O77" s="162">
        <f t="shared" si="12"/>
        <v>0</v>
      </c>
      <c r="P77" s="163">
        <f t="shared" si="13"/>
        <v>0</v>
      </c>
      <c r="Q77" s="158">
        <f t="shared" si="14"/>
        <v>0</v>
      </c>
      <c r="R77" s="32"/>
      <c r="S77" s="32"/>
      <c r="T77" s="32"/>
      <c r="U77" s="32"/>
      <c r="V77" s="32"/>
      <c r="W77" s="32"/>
      <c r="X77" s="29"/>
      <c r="Y77" s="29"/>
      <c r="Z77" s="29"/>
      <c r="AA77" s="29"/>
    </row>
    <row r="78" spans="1:27" customFormat="1" outlineLevel="1" x14ac:dyDescent="0.25">
      <c r="A78" s="160" t="s">
        <v>242</v>
      </c>
      <c r="B78" s="218" t="s">
        <v>210</v>
      </c>
      <c r="C78" s="83"/>
      <c r="D78" s="161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3"/>
      <c r="Q78" s="72">
        <f t="shared" si="14"/>
        <v>0</v>
      </c>
      <c r="R78" s="32"/>
      <c r="S78" s="32"/>
      <c r="T78" s="32"/>
      <c r="U78" s="32"/>
      <c r="V78" s="32"/>
      <c r="W78" s="32"/>
      <c r="X78" s="29"/>
      <c r="Y78" s="29"/>
      <c r="Z78" s="29"/>
      <c r="AA78" s="29"/>
    </row>
    <row r="79" spans="1:27" customFormat="1" ht="48" outlineLevel="1" x14ac:dyDescent="0.25">
      <c r="A79" s="76" t="s">
        <v>243</v>
      </c>
      <c r="B79" s="59" t="s">
        <v>211</v>
      </c>
      <c r="C79" s="83" t="s">
        <v>24</v>
      </c>
      <c r="D79" s="161">
        <v>3</v>
      </c>
      <c r="E79" s="162"/>
      <c r="F79" s="162"/>
      <c r="G79" s="162"/>
      <c r="H79" s="162"/>
      <c r="I79" s="162"/>
      <c r="J79" s="162"/>
      <c r="K79" s="162">
        <f t="shared" si="8"/>
        <v>0</v>
      </c>
      <c r="L79" s="162">
        <f t="shared" si="9"/>
        <v>0</v>
      </c>
      <c r="M79" s="162">
        <f t="shared" si="10"/>
        <v>0</v>
      </c>
      <c r="N79" s="162">
        <f t="shared" si="11"/>
        <v>0</v>
      </c>
      <c r="O79" s="162">
        <f t="shared" si="12"/>
        <v>0</v>
      </c>
      <c r="P79" s="163">
        <f t="shared" si="13"/>
        <v>0</v>
      </c>
      <c r="Q79" s="158">
        <f t="shared" si="14"/>
        <v>0</v>
      </c>
      <c r="R79" s="32"/>
      <c r="S79" s="32"/>
      <c r="T79" s="32"/>
      <c r="U79" s="32"/>
      <c r="V79" s="32"/>
      <c r="W79" s="32"/>
      <c r="X79" s="29"/>
      <c r="Y79" s="29"/>
      <c r="Z79" s="29"/>
      <c r="AA79" s="29"/>
    </row>
    <row r="80" spans="1:27" customFormat="1" ht="60" outlineLevel="1" x14ac:dyDescent="0.25">
      <c r="A80" s="76" t="s">
        <v>244</v>
      </c>
      <c r="B80" s="60" t="s">
        <v>212</v>
      </c>
      <c r="C80" s="83" t="s">
        <v>24</v>
      </c>
      <c r="D80" s="161">
        <v>3</v>
      </c>
      <c r="E80" s="162"/>
      <c r="F80" s="162"/>
      <c r="G80" s="162"/>
      <c r="H80" s="162"/>
      <c r="I80" s="162"/>
      <c r="J80" s="162"/>
      <c r="K80" s="162">
        <f t="shared" si="8"/>
        <v>0</v>
      </c>
      <c r="L80" s="162">
        <f t="shared" si="9"/>
        <v>0</v>
      </c>
      <c r="M80" s="162">
        <f t="shared" si="10"/>
        <v>0</v>
      </c>
      <c r="N80" s="162">
        <f t="shared" si="11"/>
        <v>0</v>
      </c>
      <c r="O80" s="162">
        <f t="shared" si="12"/>
        <v>0</v>
      </c>
      <c r="P80" s="163">
        <f t="shared" si="13"/>
        <v>0</v>
      </c>
      <c r="Q80" s="159">
        <f t="shared" si="14"/>
        <v>0</v>
      </c>
      <c r="R80" s="32"/>
      <c r="S80" s="32"/>
      <c r="T80" s="32"/>
      <c r="U80" s="32"/>
      <c r="V80" s="32"/>
      <c r="W80" s="32"/>
      <c r="X80" s="29"/>
      <c r="Y80" s="29"/>
      <c r="Z80" s="29"/>
      <c r="AA80" s="29"/>
    </row>
    <row r="81" spans="1:27" customFormat="1" ht="41.25" customHeight="1" outlineLevel="1" x14ac:dyDescent="0.25">
      <c r="A81" s="76" t="s">
        <v>245</v>
      </c>
      <c r="B81" s="59" t="s">
        <v>213</v>
      </c>
      <c r="C81" s="83" t="s">
        <v>24</v>
      </c>
      <c r="D81" s="161">
        <v>3</v>
      </c>
      <c r="E81" s="162"/>
      <c r="F81" s="162"/>
      <c r="G81" s="162"/>
      <c r="H81" s="162"/>
      <c r="I81" s="162"/>
      <c r="J81" s="162"/>
      <c r="K81" s="162">
        <f t="shared" si="8"/>
        <v>0</v>
      </c>
      <c r="L81" s="162">
        <f t="shared" si="9"/>
        <v>0</v>
      </c>
      <c r="M81" s="162">
        <f t="shared" si="10"/>
        <v>0</v>
      </c>
      <c r="N81" s="162">
        <f t="shared" si="11"/>
        <v>0</v>
      </c>
      <c r="O81" s="162">
        <f t="shared" si="12"/>
        <v>0</v>
      </c>
      <c r="P81" s="163">
        <f t="shared" si="13"/>
        <v>0</v>
      </c>
      <c r="Q81" s="159">
        <f t="shared" si="14"/>
        <v>0</v>
      </c>
      <c r="R81" s="32"/>
      <c r="S81" s="32"/>
      <c r="T81" s="32"/>
      <c r="U81" s="32"/>
      <c r="V81" s="32"/>
      <c r="W81" s="32"/>
      <c r="X81" s="29"/>
      <c r="Y81" s="29"/>
      <c r="Z81" s="29"/>
      <c r="AA81" s="29"/>
    </row>
    <row r="82" spans="1:27" customFormat="1" ht="30" customHeight="1" outlineLevel="1" x14ac:dyDescent="0.25">
      <c r="A82" s="76" t="s">
        <v>246</v>
      </c>
      <c r="B82" s="59" t="s">
        <v>214</v>
      </c>
      <c r="C82" s="83" t="s">
        <v>24</v>
      </c>
      <c r="D82" s="161">
        <v>3</v>
      </c>
      <c r="E82" s="162"/>
      <c r="F82" s="162"/>
      <c r="G82" s="162"/>
      <c r="H82" s="162"/>
      <c r="I82" s="162"/>
      <c r="J82" s="162"/>
      <c r="K82" s="162">
        <f t="shared" si="8"/>
        <v>0</v>
      </c>
      <c r="L82" s="162">
        <f t="shared" si="9"/>
        <v>0</v>
      </c>
      <c r="M82" s="162">
        <f t="shared" si="10"/>
        <v>0</v>
      </c>
      <c r="N82" s="162">
        <f t="shared" si="11"/>
        <v>0</v>
      </c>
      <c r="O82" s="162">
        <f t="shared" si="12"/>
        <v>0</v>
      </c>
      <c r="P82" s="163">
        <f t="shared" si="13"/>
        <v>0</v>
      </c>
      <c r="Q82" s="159">
        <f t="shared" si="14"/>
        <v>0</v>
      </c>
      <c r="R82" s="32"/>
      <c r="S82" s="32"/>
      <c r="T82" s="32"/>
      <c r="U82" s="32"/>
      <c r="V82" s="32"/>
      <c r="W82" s="32"/>
      <c r="X82" s="29"/>
      <c r="Y82" s="29"/>
      <c r="Z82" s="29"/>
      <c r="AA82" s="29"/>
    </row>
    <row r="83" spans="1:27" customFormat="1" ht="36" outlineLevel="1" x14ac:dyDescent="0.25">
      <c r="A83" s="76" t="s">
        <v>247</v>
      </c>
      <c r="B83" s="59" t="s">
        <v>215</v>
      </c>
      <c r="C83" s="83" t="s">
        <v>24</v>
      </c>
      <c r="D83" s="161">
        <v>1</v>
      </c>
      <c r="E83" s="162"/>
      <c r="F83" s="162"/>
      <c r="G83" s="162"/>
      <c r="H83" s="162"/>
      <c r="I83" s="162"/>
      <c r="J83" s="162"/>
      <c r="K83" s="162">
        <f t="shared" si="8"/>
        <v>0</v>
      </c>
      <c r="L83" s="162">
        <f t="shared" si="9"/>
        <v>0</v>
      </c>
      <c r="M83" s="162">
        <f t="shared" si="10"/>
        <v>0</v>
      </c>
      <c r="N83" s="162">
        <f t="shared" si="11"/>
        <v>0</v>
      </c>
      <c r="O83" s="162">
        <f t="shared" si="12"/>
        <v>0</v>
      </c>
      <c r="P83" s="163">
        <f t="shared" si="13"/>
        <v>0</v>
      </c>
      <c r="Q83" s="159"/>
      <c r="R83" s="32"/>
      <c r="S83" s="32"/>
      <c r="T83" s="32"/>
      <c r="U83" s="32"/>
      <c r="V83" s="32"/>
      <c r="W83" s="32"/>
      <c r="X83" s="29"/>
      <c r="Y83" s="29"/>
      <c r="Z83" s="29"/>
      <c r="AA83" s="29"/>
    </row>
    <row r="84" spans="1:27" customFormat="1" ht="33" customHeight="1" outlineLevel="1" x14ac:dyDescent="0.25">
      <c r="A84" s="76" t="s">
        <v>248</v>
      </c>
      <c r="B84" s="59" t="s">
        <v>216</v>
      </c>
      <c r="C84" s="83" t="s">
        <v>217</v>
      </c>
      <c r="D84" s="161">
        <v>100</v>
      </c>
      <c r="E84" s="162"/>
      <c r="F84" s="162"/>
      <c r="G84" s="162"/>
      <c r="H84" s="162"/>
      <c r="I84" s="162"/>
      <c r="J84" s="162"/>
      <c r="K84" s="162">
        <f t="shared" si="8"/>
        <v>0</v>
      </c>
      <c r="L84" s="162">
        <f t="shared" si="9"/>
        <v>0</v>
      </c>
      <c r="M84" s="162">
        <f t="shared" si="10"/>
        <v>0</v>
      </c>
      <c r="N84" s="162">
        <f t="shared" si="11"/>
        <v>0</v>
      </c>
      <c r="O84" s="162">
        <f t="shared" si="12"/>
        <v>0</v>
      </c>
      <c r="P84" s="163">
        <f t="shared" si="13"/>
        <v>0</v>
      </c>
      <c r="Q84" s="159"/>
      <c r="R84" s="32"/>
      <c r="S84" s="32"/>
      <c r="T84" s="32"/>
      <c r="U84" s="32"/>
      <c r="V84" s="32"/>
      <c r="W84" s="32"/>
      <c r="X84" s="29"/>
      <c r="Y84" s="29"/>
      <c r="Z84" s="29"/>
      <c r="AA84" s="29"/>
    </row>
    <row r="85" spans="1:27" customFormat="1" ht="42" customHeight="1" outlineLevel="1" x14ac:dyDescent="0.25">
      <c r="A85" s="76" t="s">
        <v>249</v>
      </c>
      <c r="B85" s="59" t="s">
        <v>218</v>
      </c>
      <c r="C85" s="83" t="s">
        <v>39</v>
      </c>
      <c r="D85" s="161">
        <v>3</v>
      </c>
      <c r="E85" s="162"/>
      <c r="F85" s="162"/>
      <c r="G85" s="162"/>
      <c r="H85" s="162"/>
      <c r="I85" s="162"/>
      <c r="J85" s="162"/>
      <c r="K85" s="162">
        <f t="shared" si="8"/>
        <v>0</v>
      </c>
      <c r="L85" s="162">
        <f t="shared" si="9"/>
        <v>0</v>
      </c>
      <c r="M85" s="162">
        <f t="shared" si="10"/>
        <v>0</v>
      </c>
      <c r="N85" s="162">
        <f t="shared" si="11"/>
        <v>0</v>
      </c>
      <c r="O85" s="162">
        <f t="shared" si="12"/>
        <v>0</v>
      </c>
      <c r="P85" s="163">
        <f t="shared" si="13"/>
        <v>0</v>
      </c>
      <c r="Q85" s="159"/>
      <c r="R85" s="32"/>
      <c r="S85" s="32"/>
      <c r="T85" s="32"/>
      <c r="U85" s="32"/>
      <c r="V85" s="32"/>
      <c r="W85" s="32"/>
      <c r="X85" s="29"/>
      <c r="Y85" s="29"/>
      <c r="Z85" s="29"/>
      <c r="AA85" s="29"/>
    </row>
    <row r="86" spans="1:27" customFormat="1" ht="21" customHeight="1" outlineLevel="1" x14ac:dyDescent="0.25">
      <c r="A86" s="160" t="s">
        <v>250</v>
      </c>
      <c r="B86" s="61" t="s">
        <v>197</v>
      </c>
      <c r="C86" s="83"/>
      <c r="D86" s="161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3"/>
      <c r="Q86" s="159"/>
      <c r="R86" s="32"/>
      <c r="S86" s="32"/>
      <c r="T86" s="32"/>
      <c r="U86" s="32"/>
      <c r="V86" s="32"/>
      <c r="W86" s="32"/>
      <c r="X86" s="29"/>
      <c r="Y86" s="29"/>
      <c r="Z86" s="29"/>
      <c r="AA86" s="29"/>
    </row>
    <row r="87" spans="1:27" customFormat="1" outlineLevel="1" x14ac:dyDescent="0.25">
      <c r="A87" s="75" t="s">
        <v>251</v>
      </c>
      <c r="B87" s="219" t="s">
        <v>219</v>
      </c>
      <c r="C87" s="83"/>
      <c r="D87" s="161"/>
      <c r="E87" s="162"/>
      <c r="F87" s="162"/>
      <c r="G87" s="162"/>
      <c r="H87" s="162"/>
      <c r="I87" s="162"/>
      <c r="J87" s="162"/>
      <c r="K87" s="162">
        <f t="shared" si="8"/>
        <v>0</v>
      </c>
      <c r="L87" s="162">
        <f t="shared" si="9"/>
        <v>0</v>
      </c>
      <c r="M87" s="162">
        <f t="shared" si="10"/>
        <v>0</v>
      </c>
      <c r="N87" s="162">
        <f t="shared" si="11"/>
        <v>0</v>
      </c>
      <c r="O87" s="162">
        <f t="shared" si="12"/>
        <v>0</v>
      </c>
      <c r="P87" s="163">
        <f t="shared" si="13"/>
        <v>0</v>
      </c>
      <c r="Q87" s="159"/>
      <c r="R87" s="32"/>
      <c r="S87" s="32"/>
      <c r="T87" s="32"/>
      <c r="U87" s="32"/>
      <c r="V87" s="32"/>
      <c r="W87" s="32"/>
      <c r="X87" s="29"/>
      <c r="Y87" s="29"/>
      <c r="Z87" s="29"/>
      <c r="AA87" s="29"/>
    </row>
    <row r="88" spans="1:27" customFormat="1" ht="30.75" customHeight="1" outlineLevel="1" x14ac:dyDescent="0.25">
      <c r="A88" s="75" t="s">
        <v>252</v>
      </c>
      <c r="B88" s="220" t="s">
        <v>220</v>
      </c>
      <c r="C88" s="83" t="s">
        <v>67</v>
      </c>
      <c r="D88" s="161">
        <v>1</v>
      </c>
      <c r="E88" s="162"/>
      <c r="F88" s="162"/>
      <c r="G88" s="162"/>
      <c r="H88" s="162"/>
      <c r="I88" s="162"/>
      <c r="J88" s="162"/>
      <c r="K88" s="162">
        <f t="shared" si="8"/>
        <v>0</v>
      </c>
      <c r="L88" s="162">
        <f t="shared" si="9"/>
        <v>0</v>
      </c>
      <c r="M88" s="162">
        <f t="shared" si="10"/>
        <v>0</v>
      </c>
      <c r="N88" s="162">
        <f t="shared" si="11"/>
        <v>0</v>
      </c>
      <c r="O88" s="162">
        <f t="shared" si="12"/>
        <v>0</v>
      </c>
      <c r="P88" s="163">
        <f t="shared" si="13"/>
        <v>0</v>
      </c>
      <c r="Q88" s="159"/>
      <c r="R88" s="32"/>
      <c r="S88" s="32"/>
      <c r="T88" s="32"/>
      <c r="U88" s="32"/>
      <c r="V88" s="32"/>
      <c r="W88" s="32"/>
      <c r="X88" s="29"/>
      <c r="Y88" s="29"/>
      <c r="Z88" s="29"/>
      <c r="AA88" s="29"/>
    </row>
    <row r="89" spans="1:27" customFormat="1" ht="24" outlineLevel="1" x14ac:dyDescent="0.25">
      <c r="A89" s="75" t="s">
        <v>253</v>
      </c>
      <c r="B89" s="220" t="s">
        <v>221</v>
      </c>
      <c r="C89" s="83" t="s">
        <v>70</v>
      </c>
      <c r="D89" s="161">
        <v>30</v>
      </c>
      <c r="E89" s="162"/>
      <c r="F89" s="162"/>
      <c r="G89" s="162"/>
      <c r="H89" s="162"/>
      <c r="I89" s="162"/>
      <c r="J89" s="162"/>
      <c r="K89" s="162">
        <f t="shared" si="8"/>
        <v>0</v>
      </c>
      <c r="L89" s="162">
        <f t="shared" si="9"/>
        <v>0</v>
      </c>
      <c r="M89" s="162">
        <f t="shared" si="10"/>
        <v>0</v>
      </c>
      <c r="N89" s="162">
        <f t="shared" si="11"/>
        <v>0</v>
      </c>
      <c r="O89" s="162">
        <f t="shared" si="12"/>
        <v>0</v>
      </c>
      <c r="P89" s="163">
        <f t="shared" si="13"/>
        <v>0</v>
      </c>
      <c r="Q89" s="159"/>
      <c r="R89" s="32"/>
      <c r="S89" s="32"/>
      <c r="T89" s="32"/>
      <c r="U89" s="32"/>
      <c r="V89" s="32"/>
      <c r="W89" s="32"/>
      <c r="X89" s="29"/>
      <c r="Y89" s="29"/>
      <c r="Z89" s="29"/>
      <c r="AA89" s="29"/>
    </row>
    <row r="90" spans="1:27" customFormat="1" ht="24" outlineLevel="1" x14ac:dyDescent="0.25">
      <c r="A90" s="75" t="s">
        <v>254</v>
      </c>
      <c r="B90" s="220" t="s">
        <v>222</v>
      </c>
      <c r="C90" s="83" t="s">
        <v>69</v>
      </c>
      <c r="D90" s="161">
        <v>10</v>
      </c>
      <c r="E90" s="162"/>
      <c r="F90" s="162"/>
      <c r="G90" s="162"/>
      <c r="H90" s="162"/>
      <c r="I90" s="162"/>
      <c r="J90" s="162"/>
      <c r="K90" s="162">
        <f t="shared" si="8"/>
        <v>0</v>
      </c>
      <c r="L90" s="162">
        <f t="shared" si="9"/>
        <v>0</v>
      </c>
      <c r="M90" s="162">
        <f t="shared" si="10"/>
        <v>0</v>
      </c>
      <c r="N90" s="162">
        <f t="shared" si="11"/>
        <v>0</v>
      </c>
      <c r="O90" s="162">
        <f t="shared" si="12"/>
        <v>0</v>
      </c>
      <c r="P90" s="163">
        <f t="shared" si="13"/>
        <v>0</v>
      </c>
      <c r="Q90" s="159"/>
      <c r="R90" s="32"/>
      <c r="S90" s="32"/>
      <c r="T90" s="32"/>
      <c r="U90" s="32"/>
      <c r="V90" s="32"/>
      <c r="W90" s="32"/>
      <c r="X90" s="29"/>
      <c r="Y90" s="29"/>
      <c r="Z90" s="29"/>
      <c r="AA90" s="29"/>
    </row>
    <row r="91" spans="1:27" customFormat="1" ht="53.25" customHeight="1" outlineLevel="1" x14ac:dyDescent="0.25">
      <c r="A91" s="75" t="s">
        <v>255</v>
      </c>
      <c r="B91" s="60" t="s">
        <v>223</v>
      </c>
      <c r="C91" s="83" t="s">
        <v>24</v>
      </c>
      <c r="D91" s="161">
        <v>1</v>
      </c>
      <c r="E91" s="162"/>
      <c r="F91" s="162"/>
      <c r="G91" s="162"/>
      <c r="H91" s="162"/>
      <c r="I91" s="162"/>
      <c r="J91" s="162"/>
      <c r="K91" s="162">
        <f t="shared" si="8"/>
        <v>0</v>
      </c>
      <c r="L91" s="162">
        <f t="shared" si="9"/>
        <v>0</v>
      </c>
      <c r="M91" s="162">
        <f t="shared" si="10"/>
        <v>0</v>
      </c>
      <c r="N91" s="162">
        <f t="shared" si="11"/>
        <v>0</v>
      </c>
      <c r="O91" s="162">
        <f t="shared" si="12"/>
        <v>0</v>
      </c>
      <c r="P91" s="163">
        <f t="shared" si="13"/>
        <v>0</v>
      </c>
      <c r="Q91" s="159"/>
      <c r="R91" s="32"/>
      <c r="S91" s="32"/>
      <c r="T91" s="32"/>
      <c r="U91" s="32"/>
      <c r="V91" s="32"/>
      <c r="W91" s="32"/>
      <c r="X91" s="29"/>
      <c r="Y91" s="29"/>
      <c r="Z91" s="29"/>
      <c r="AA91" s="29"/>
    </row>
    <row r="92" spans="1:27" customFormat="1" ht="27" customHeight="1" outlineLevel="1" x14ac:dyDescent="0.25">
      <c r="A92" s="75" t="s">
        <v>256</v>
      </c>
      <c r="B92" s="60" t="s">
        <v>224</v>
      </c>
      <c r="C92" s="83" t="s">
        <v>24</v>
      </c>
      <c r="D92" s="161">
        <v>1</v>
      </c>
      <c r="E92" s="162"/>
      <c r="F92" s="162"/>
      <c r="G92" s="162"/>
      <c r="H92" s="162"/>
      <c r="I92" s="162"/>
      <c r="J92" s="162"/>
      <c r="K92" s="162"/>
      <c r="L92" s="162">
        <f t="shared" si="9"/>
        <v>0</v>
      </c>
      <c r="M92" s="162">
        <f t="shared" si="10"/>
        <v>0</v>
      </c>
      <c r="N92" s="162">
        <f t="shared" si="11"/>
        <v>0</v>
      </c>
      <c r="O92" s="162">
        <f t="shared" si="12"/>
        <v>0</v>
      </c>
      <c r="P92" s="163">
        <f t="shared" si="13"/>
        <v>0</v>
      </c>
      <c r="Q92" s="159"/>
      <c r="R92" s="32"/>
      <c r="S92" s="32"/>
      <c r="T92" s="32"/>
      <c r="U92" s="32"/>
      <c r="V92" s="32"/>
      <c r="W92" s="32"/>
      <c r="X92" s="29"/>
      <c r="Y92" s="29"/>
      <c r="Z92" s="29"/>
      <c r="AA92" s="29"/>
    </row>
    <row r="93" spans="1:27" customFormat="1" ht="24" outlineLevel="1" x14ac:dyDescent="0.25">
      <c r="A93" s="75" t="s">
        <v>257</v>
      </c>
      <c r="B93" s="60" t="s">
        <v>225</v>
      </c>
      <c r="C93" s="83" t="s">
        <v>24</v>
      </c>
      <c r="D93" s="161">
        <v>1</v>
      </c>
      <c r="E93" s="162"/>
      <c r="F93" s="162"/>
      <c r="G93" s="162"/>
      <c r="H93" s="162"/>
      <c r="I93" s="162"/>
      <c r="J93" s="162"/>
      <c r="K93" s="162">
        <f t="shared" si="8"/>
        <v>0</v>
      </c>
      <c r="L93" s="162">
        <f t="shared" si="9"/>
        <v>0</v>
      </c>
      <c r="M93" s="162">
        <f t="shared" si="10"/>
        <v>0</v>
      </c>
      <c r="N93" s="162">
        <f t="shared" si="11"/>
        <v>0</v>
      </c>
      <c r="O93" s="162">
        <f t="shared" si="12"/>
        <v>0</v>
      </c>
      <c r="P93" s="163">
        <f t="shared" si="13"/>
        <v>0</v>
      </c>
      <c r="Q93" s="159"/>
      <c r="R93" s="32"/>
      <c r="S93" s="32"/>
      <c r="T93" s="32"/>
      <c r="U93" s="32"/>
      <c r="V93" s="32"/>
      <c r="W93" s="32"/>
      <c r="X93" s="29"/>
      <c r="Y93" s="29"/>
      <c r="Z93" s="29"/>
      <c r="AA93" s="29"/>
    </row>
    <row r="94" spans="1:27" customFormat="1" ht="27.75" customHeight="1" outlineLevel="1" x14ac:dyDescent="0.25">
      <c r="A94" s="75" t="s">
        <v>258</v>
      </c>
      <c r="B94" s="59" t="s">
        <v>226</v>
      </c>
      <c r="C94" s="83" t="s">
        <v>24</v>
      </c>
      <c r="D94" s="161">
        <v>1</v>
      </c>
      <c r="E94" s="162"/>
      <c r="F94" s="162"/>
      <c r="G94" s="162"/>
      <c r="H94" s="162"/>
      <c r="I94" s="162"/>
      <c r="J94" s="162"/>
      <c r="K94" s="162">
        <f t="shared" si="8"/>
        <v>0</v>
      </c>
      <c r="L94" s="162">
        <f t="shared" si="9"/>
        <v>0</v>
      </c>
      <c r="M94" s="162">
        <f t="shared" si="10"/>
        <v>0</v>
      </c>
      <c r="N94" s="162">
        <f t="shared" si="11"/>
        <v>0</v>
      </c>
      <c r="O94" s="162">
        <f t="shared" si="12"/>
        <v>0</v>
      </c>
      <c r="P94" s="163">
        <f t="shared" si="13"/>
        <v>0</v>
      </c>
      <c r="Q94" s="159"/>
      <c r="R94" s="32"/>
      <c r="S94" s="32"/>
      <c r="T94" s="32"/>
      <c r="U94" s="32"/>
      <c r="V94" s="32"/>
      <c r="W94" s="32"/>
      <c r="X94" s="29"/>
      <c r="Y94" s="29"/>
      <c r="Z94" s="29"/>
      <c r="AA94" s="29"/>
    </row>
    <row r="95" spans="1:27" customFormat="1" ht="42" customHeight="1" outlineLevel="1" x14ac:dyDescent="0.25">
      <c r="A95" s="75" t="s">
        <v>259</v>
      </c>
      <c r="B95" s="59" t="s">
        <v>227</v>
      </c>
      <c r="C95" s="83" t="s">
        <v>24</v>
      </c>
      <c r="D95" s="161">
        <v>1</v>
      </c>
      <c r="E95" s="162"/>
      <c r="F95" s="162"/>
      <c r="G95" s="162"/>
      <c r="H95" s="162"/>
      <c r="I95" s="162"/>
      <c r="J95" s="162"/>
      <c r="K95" s="162">
        <f t="shared" si="8"/>
        <v>0</v>
      </c>
      <c r="L95" s="162">
        <f t="shared" si="9"/>
        <v>0</v>
      </c>
      <c r="M95" s="162">
        <f t="shared" si="10"/>
        <v>0</v>
      </c>
      <c r="N95" s="162">
        <f t="shared" si="11"/>
        <v>0</v>
      </c>
      <c r="O95" s="162">
        <f t="shared" si="12"/>
        <v>0</v>
      </c>
      <c r="P95" s="163">
        <f t="shared" si="13"/>
        <v>0</v>
      </c>
      <c r="Q95" s="159"/>
      <c r="R95" s="32"/>
      <c r="S95" s="32"/>
      <c r="T95" s="32"/>
      <c r="U95" s="32"/>
      <c r="V95" s="32"/>
      <c r="W95" s="32"/>
      <c r="X95" s="29"/>
      <c r="Y95" s="29"/>
      <c r="Z95" s="29"/>
      <c r="AA95" s="29"/>
    </row>
    <row r="96" spans="1:27" customFormat="1" ht="26.25" customHeight="1" outlineLevel="1" x14ac:dyDescent="0.25">
      <c r="A96" s="75" t="s">
        <v>260</v>
      </c>
      <c r="B96" s="59" t="s">
        <v>228</v>
      </c>
      <c r="C96" s="83" t="s">
        <v>24</v>
      </c>
      <c r="D96" s="161">
        <v>1</v>
      </c>
      <c r="E96" s="162"/>
      <c r="F96" s="162"/>
      <c r="G96" s="162"/>
      <c r="H96" s="162"/>
      <c r="I96" s="162"/>
      <c r="J96" s="162"/>
      <c r="K96" s="162">
        <f t="shared" si="8"/>
        <v>0</v>
      </c>
      <c r="L96" s="162">
        <f t="shared" si="9"/>
        <v>0</v>
      </c>
      <c r="M96" s="162">
        <f t="shared" si="10"/>
        <v>0</v>
      </c>
      <c r="N96" s="162">
        <f t="shared" si="11"/>
        <v>0</v>
      </c>
      <c r="O96" s="162">
        <f t="shared" si="12"/>
        <v>0</v>
      </c>
      <c r="P96" s="163">
        <f t="shared" si="13"/>
        <v>0</v>
      </c>
      <c r="Q96" s="159"/>
      <c r="R96" s="32"/>
      <c r="S96" s="32"/>
      <c r="T96" s="32"/>
      <c r="U96" s="32"/>
      <c r="V96" s="32"/>
      <c r="W96" s="32"/>
      <c r="X96" s="29"/>
      <c r="Y96" s="29"/>
      <c r="Z96" s="29"/>
      <c r="AA96" s="29"/>
    </row>
    <row r="97" spans="1:27" customFormat="1" ht="24" outlineLevel="1" x14ac:dyDescent="0.25">
      <c r="A97" s="75" t="s">
        <v>261</v>
      </c>
      <c r="B97" s="59" t="s">
        <v>229</v>
      </c>
      <c r="C97" s="83" t="s">
        <v>39</v>
      </c>
      <c r="D97" s="161">
        <v>1</v>
      </c>
      <c r="E97" s="162"/>
      <c r="F97" s="162"/>
      <c r="G97" s="162"/>
      <c r="H97" s="162"/>
      <c r="I97" s="162"/>
      <c r="J97" s="162"/>
      <c r="K97" s="162">
        <f t="shared" si="8"/>
        <v>0</v>
      </c>
      <c r="L97" s="162">
        <f t="shared" si="9"/>
        <v>0</v>
      </c>
      <c r="M97" s="162">
        <f t="shared" si="10"/>
        <v>0</v>
      </c>
      <c r="N97" s="162">
        <f t="shared" si="11"/>
        <v>0</v>
      </c>
      <c r="O97" s="162">
        <f t="shared" si="12"/>
        <v>0</v>
      </c>
      <c r="P97" s="163">
        <f t="shared" si="13"/>
        <v>0</v>
      </c>
      <c r="Q97" s="159"/>
      <c r="R97" s="32"/>
      <c r="S97" s="32"/>
      <c r="T97" s="32"/>
      <c r="U97" s="32"/>
      <c r="V97" s="32"/>
      <c r="W97" s="32"/>
      <c r="X97" s="29"/>
      <c r="Y97" s="29"/>
      <c r="Z97" s="29"/>
      <c r="AA97" s="29"/>
    </row>
    <row r="98" spans="1:27" customFormat="1" ht="41.25" customHeight="1" outlineLevel="1" x14ac:dyDescent="0.25">
      <c r="A98" s="76" t="s">
        <v>262</v>
      </c>
      <c r="B98" s="55" t="s">
        <v>230</v>
      </c>
      <c r="C98" s="83" t="s">
        <v>67</v>
      </c>
      <c r="D98" s="161">
        <v>1</v>
      </c>
      <c r="E98" s="162"/>
      <c r="F98" s="162"/>
      <c r="G98" s="162"/>
      <c r="H98" s="162"/>
      <c r="I98" s="162"/>
      <c r="J98" s="162"/>
      <c r="K98" s="162">
        <f t="shared" si="8"/>
        <v>0</v>
      </c>
      <c r="L98" s="162">
        <f t="shared" si="9"/>
        <v>0</v>
      </c>
      <c r="M98" s="162">
        <f t="shared" si="10"/>
        <v>0</v>
      </c>
      <c r="N98" s="162">
        <f t="shared" si="11"/>
        <v>0</v>
      </c>
      <c r="O98" s="162">
        <f t="shared" si="12"/>
        <v>0</v>
      </c>
      <c r="P98" s="163">
        <f t="shared" si="13"/>
        <v>0</v>
      </c>
      <c r="Q98" s="159"/>
      <c r="R98" s="32"/>
      <c r="S98" s="32"/>
      <c r="T98" s="32"/>
      <c r="U98" s="32"/>
      <c r="V98" s="32"/>
      <c r="W98" s="32"/>
      <c r="X98" s="29"/>
      <c r="Y98" s="29"/>
      <c r="Z98" s="29"/>
      <c r="AA98" s="29"/>
    </row>
    <row r="99" spans="1:27" customFormat="1" ht="51.75" customHeight="1" outlineLevel="1" x14ac:dyDescent="0.25">
      <c r="A99" s="76" t="s">
        <v>263</v>
      </c>
      <c r="B99" s="56" t="s">
        <v>231</v>
      </c>
      <c r="C99" s="83" t="s">
        <v>24</v>
      </c>
      <c r="D99" s="161">
        <v>1</v>
      </c>
      <c r="E99" s="162"/>
      <c r="F99" s="162"/>
      <c r="G99" s="162"/>
      <c r="H99" s="162"/>
      <c r="I99" s="162"/>
      <c r="J99" s="162"/>
      <c r="K99" s="162">
        <f t="shared" si="8"/>
        <v>0</v>
      </c>
      <c r="L99" s="162">
        <f t="shared" si="9"/>
        <v>0</v>
      </c>
      <c r="M99" s="162">
        <f t="shared" si="10"/>
        <v>0</v>
      </c>
      <c r="N99" s="162">
        <f t="shared" si="11"/>
        <v>0</v>
      </c>
      <c r="O99" s="162">
        <f t="shared" si="12"/>
        <v>0</v>
      </c>
      <c r="P99" s="163">
        <f t="shared" si="13"/>
        <v>0</v>
      </c>
      <c r="Q99" s="159"/>
      <c r="R99" s="32"/>
      <c r="S99" s="32"/>
      <c r="T99" s="32"/>
      <c r="U99" s="32"/>
      <c r="V99" s="32"/>
      <c r="W99" s="32"/>
      <c r="X99" s="29"/>
      <c r="Y99" s="29"/>
      <c r="Z99" s="29"/>
      <c r="AA99" s="29"/>
    </row>
    <row r="100" spans="1:27" customFormat="1" ht="35.4" outlineLevel="1" x14ac:dyDescent="0.25">
      <c r="A100" s="76" t="s">
        <v>264</v>
      </c>
      <c r="B100" s="55" t="s">
        <v>232</v>
      </c>
      <c r="C100" s="83" t="s">
        <v>24</v>
      </c>
      <c r="D100" s="161">
        <v>1</v>
      </c>
      <c r="E100" s="162"/>
      <c r="F100" s="162"/>
      <c r="G100" s="162"/>
      <c r="H100" s="162"/>
      <c r="I100" s="162"/>
      <c r="J100" s="162"/>
      <c r="K100" s="162">
        <f t="shared" si="8"/>
        <v>0</v>
      </c>
      <c r="L100" s="162">
        <f t="shared" si="9"/>
        <v>0</v>
      </c>
      <c r="M100" s="162">
        <f t="shared" si="10"/>
        <v>0</v>
      </c>
      <c r="N100" s="162">
        <f t="shared" si="11"/>
        <v>0</v>
      </c>
      <c r="O100" s="162">
        <f t="shared" si="12"/>
        <v>0</v>
      </c>
      <c r="P100" s="163">
        <f t="shared" si="13"/>
        <v>0</v>
      </c>
      <c r="Q100" s="159"/>
      <c r="R100" s="32"/>
      <c r="S100" s="32"/>
      <c r="T100" s="32"/>
      <c r="U100" s="32"/>
      <c r="V100" s="32"/>
      <c r="W100" s="32"/>
      <c r="X100" s="29"/>
      <c r="Y100" s="29"/>
      <c r="Z100" s="29"/>
      <c r="AA100" s="29"/>
    </row>
    <row r="101" spans="1:27" customFormat="1" ht="48" customHeight="1" outlineLevel="1" x14ac:dyDescent="0.25">
      <c r="A101" s="221" t="s">
        <v>265</v>
      </c>
      <c r="B101" s="222" t="s">
        <v>233</v>
      </c>
      <c r="C101" s="223" t="s">
        <v>39</v>
      </c>
      <c r="D101" s="161">
        <v>1</v>
      </c>
      <c r="E101" s="162"/>
      <c r="F101" s="162"/>
      <c r="G101" s="162"/>
      <c r="H101" s="162"/>
      <c r="I101" s="162"/>
      <c r="J101" s="162"/>
      <c r="K101" s="162">
        <f t="shared" si="8"/>
        <v>0</v>
      </c>
      <c r="L101" s="162">
        <f t="shared" si="9"/>
        <v>0</v>
      </c>
      <c r="M101" s="162">
        <f t="shared" si="10"/>
        <v>0</v>
      </c>
      <c r="N101" s="162">
        <f t="shared" si="11"/>
        <v>0</v>
      </c>
      <c r="O101" s="162">
        <f t="shared" si="12"/>
        <v>0</v>
      </c>
      <c r="P101" s="163">
        <f t="shared" si="13"/>
        <v>0</v>
      </c>
      <c r="Q101" s="159"/>
      <c r="R101" s="32"/>
      <c r="S101" s="32"/>
      <c r="T101" s="32"/>
      <c r="U101" s="32"/>
      <c r="V101" s="32"/>
      <c r="W101" s="32"/>
      <c r="X101" s="29"/>
      <c r="Y101" s="29"/>
      <c r="Z101" s="29"/>
      <c r="AA101" s="29"/>
    </row>
    <row r="102" spans="1:27" customFormat="1" ht="43.5" customHeight="1" outlineLevel="1" x14ac:dyDescent="0.25">
      <c r="A102" s="76" t="s">
        <v>266</v>
      </c>
      <c r="B102" s="224" t="s">
        <v>234</v>
      </c>
      <c r="C102" s="83" t="s">
        <v>39</v>
      </c>
      <c r="D102" s="161">
        <v>1</v>
      </c>
      <c r="E102" s="162"/>
      <c r="F102" s="162"/>
      <c r="G102" s="162"/>
      <c r="H102" s="162"/>
      <c r="I102" s="162"/>
      <c r="J102" s="162"/>
      <c r="K102" s="162">
        <f t="shared" si="8"/>
        <v>0</v>
      </c>
      <c r="L102" s="162">
        <f t="shared" si="9"/>
        <v>0</v>
      </c>
      <c r="M102" s="162">
        <f t="shared" si="10"/>
        <v>0</v>
      </c>
      <c r="N102" s="162">
        <f t="shared" si="11"/>
        <v>0</v>
      </c>
      <c r="O102" s="162">
        <f t="shared" si="12"/>
        <v>0</v>
      </c>
      <c r="P102" s="163">
        <f t="shared" si="13"/>
        <v>0</v>
      </c>
      <c r="Q102" s="159"/>
      <c r="R102" s="32"/>
      <c r="S102" s="32"/>
      <c r="T102" s="32"/>
      <c r="U102" s="32"/>
      <c r="V102" s="32"/>
      <c r="W102" s="32"/>
      <c r="X102" s="29"/>
      <c r="Y102" s="29"/>
      <c r="Z102" s="29"/>
      <c r="AA102" s="29"/>
    </row>
    <row r="103" spans="1:27" s="42" customFormat="1" ht="13.8" x14ac:dyDescent="0.25">
      <c r="A103" s="45"/>
      <c r="B103" s="45"/>
      <c r="C103" s="45" t="s">
        <v>26</v>
      </c>
      <c r="D103" s="46"/>
      <c r="E103" s="47"/>
      <c r="F103" s="48"/>
      <c r="G103" s="48"/>
      <c r="H103" s="34"/>
      <c r="I103" s="35"/>
      <c r="J103" s="34"/>
      <c r="K103" s="36" t="s">
        <v>27</v>
      </c>
      <c r="L103" s="37"/>
      <c r="M103" s="38"/>
      <c r="N103" s="39"/>
      <c r="O103" s="40"/>
      <c r="P103" s="41"/>
    </row>
    <row r="104" spans="1:27" s="33" customFormat="1" x14ac:dyDescent="0.25">
      <c r="A104" s="44"/>
      <c r="B104" s="31"/>
      <c r="C104" s="31"/>
      <c r="D104" s="31"/>
      <c r="E104" s="31"/>
      <c r="F104" s="31"/>
      <c r="G104" s="31"/>
      <c r="H104" s="127" t="s">
        <v>189</v>
      </c>
      <c r="I104" s="128"/>
      <c r="J104" s="128"/>
      <c r="K104" s="128"/>
      <c r="L104" s="123"/>
      <c r="M104" s="124"/>
      <c r="N104" s="124"/>
      <c r="O104" s="124"/>
      <c r="P104" s="125"/>
      <c r="Q104" s="31"/>
      <c r="R104" s="32"/>
      <c r="S104" s="32"/>
      <c r="T104" s="32"/>
      <c r="U104" s="32"/>
      <c r="V104" s="32"/>
      <c r="W104" s="32"/>
      <c r="X104" s="32"/>
      <c r="Y104" s="32"/>
      <c r="Z104" s="32"/>
      <c r="AA104" s="32"/>
    </row>
    <row r="105" spans="1:27" s="1" customFormat="1" x14ac:dyDescent="0.25">
      <c r="A105" s="7"/>
      <c r="C105" s="4"/>
      <c r="H105" s="129" t="s">
        <v>25</v>
      </c>
      <c r="I105" s="129"/>
      <c r="J105" s="129"/>
      <c r="K105" s="129"/>
      <c r="L105" s="126"/>
      <c r="M105" s="126"/>
      <c r="N105" s="126"/>
      <c r="O105" s="126"/>
      <c r="P105" s="126"/>
    </row>
    <row r="106" spans="1:27" s="1" customFormat="1" ht="12" customHeight="1" x14ac:dyDescent="0.25">
      <c r="A106" s="7"/>
      <c r="B106" s="130" t="s">
        <v>23</v>
      </c>
      <c r="C106" s="130"/>
      <c r="D106" s="131"/>
      <c r="E106" s="131"/>
      <c r="F106" s="131"/>
      <c r="G106" s="131"/>
      <c r="H106" s="131"/>
      <c r="I106" s="131"/>
      <c r="J106" s="20"/>
      <c r="K106" s="20"/>
      <c r="L106" s="132"/>
      <c r="M106" s="132"/>
      <c r="N106" s="132"/>
      <c r="O106" s="132"/>
      <c r="P106" s="49"/>
    </row>
    <row r="107" spans="1:27" s="1" customFormat="1" ht="12" customHeight="1" x14ac:dyDescent="0.25">
      <c r="A107" s="7"/>
      <c r="B107" s="133"/>
      <c r="C107" s="133"/>
      <c r="D107" s="133"/>
      <c r="E107" s="134"/>
      <c r="F107" s="134"/>
      <c r="G107" s="134"/>
      <c r="H107" s="134"/>
      <c r="I107" s="20"/>
      <c r="J107" s="20"/>
      <c r="K107" s="20"/>
      <c r="L107" s="134"/>
      <c r="M107" s="134"/>
      <c r="N107" s="134"/>
      <c r="O107" s="134"/>
      <c r="P107" s="134"/>
    </row>
  </sheetData>
  <mergeCells count="27">
    <mergeCell ref="B106:C106"/>
    <mergeCell ref="D106:I106"/>
    <mergeCell ref="L106:O106"/>
    <mergeCell ref="B107:D107"/>
    <mergeCell ref="E107:H107"/>
    <mergeCell ref="L107:P107"/>
    <mergeCell ref="K7:K10"/>
    <mergeCell ref="L7:P7"/>
    <mergeCell ref="H104:K104"/>
    <mergeCell ref="H105:K105"/>
    <mergeCell ref="Q8:Q10"/>
    <mergeCell ref="H8:H10"/>
    <mergeCell ref="I8:I10"/>
    <mergeCell ref="J8:J10"/>
    <mergeCell ref="L8:L10"/>
    <mergeCell ref="M8:M10"/>
    <mergeCell ref="N8:N10"/>
    <mergeCell ref="O8:O10"/>
    <mergeCell ref="P8:P10"/>
    <mergeCell ref="A7:A10"/>
    <mergeCell ref="B7:B10"/>
    <mergeCell ref="C7:C10"/>
    <mergeCell ref="D7:D10"/>
    <mergeCell ref="E7:J7"/>
    <mergeCell ref="E8:E10"/>
    <mergeCell ref="F8:F10"/>
    <mergeCell ref="G8:G10"/>
  </mergeCells>
  <conditionalFormatting sqref="C105:C107">
    <cfRule type="expression" priority="9" stopIfTrue="1">
      <formula>#REF!</formula>
    </cfRule>
  </conditionalFormatting>
  <pageMargins left="0.27559055118110237" right="0.15748031496062992" top="0.47244094488188981" bottom="0.27559055118110237" header="0.23622047244094491" footer="0.11811023622047245"/>
  <pageSetup paperSize="9" scale="80" orientation="landscape" horizontalDpi="1200" verticalDpi="300" r:id="rId1"/>
  <headerFooter alignWithMargins="0"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001E9-50F4-4DF6-AF81-7D8F2D7AF93E}">
  <dimension ref="A1:G24"/>
  <sheetViews>
    <sheetView workbookViewId="0">
      <selection activeCell="E7" sqref="E7"/>
    </sheetView>
  </sheetViews>
  <sheetFormatPr defaultRowHeight="13.2" x14ac:dyDescent="0.25"/>
  <cols>
    <col min="1" max="1" width="12.109375" customWidth="1"/>
    <col min="2" max="2" width="21.33203125" customWidth="1"/>
  </cols>
  <sheetData>
    <row r="1" spans="1:7" ht="13.8" x14ac:dyDescent="0.25">
      <c r="A1" s="85"/>
      <c r="B1" s="85"/>
      <c r="C1" s="85"/>
      <c r="D1" s="85"/>
      <c r="E1" s="85"/>
      <c r="F1" s="85"/>
    </row>
    <row r="2" spans="1:7" ht="14.4" thickBot="1" x14ac:dyDescent="0.3">
      <c r="A2" s="148" t="s">
        <v>174</v>
      </c>
      <c r="B2" s="148"/>
      <c r="C2" s="148"/>
      <c r="D2" s="148"/>
      <c r="E2" s="148"/>
      <c r="F2" s="148"/>
    </row>
    <row r="3" spans="1:7" ht="28.2" customHeight="1" x14ac:dyDescent="0.25">
      <c r="A3" s="149" t="s">
        <v>165</v>
      </c>
      <c r="B3" s="151" t="s">
        <v>166</v>
      </c>
      <c r="C3" s="153" t="s">
        <v>167</v>
      </c>
      <c r="D3" s="146" t="s">
        <v>168</v>
      </c>
      <c r="E3" s="147"/>
      <c r="F3" s="147"/>
      <c r="G3" s="147"/>
    </row>
    <row r="4" spans="1:7" ht="39.6" x14ac:dyDescent="0.25">
      <c r="A4" s="150"/>
      <c r="B4" s="152"/>
      <c r="C4" s="154"/>
      <c r="D4" s="86" t="s">
        <v>169</v>
      </c>
      <c r="E4" s="86" t="s">
        <v>170</v>
      </c>
      <c r="F4" s="86" t="s">
        <v>171</v>
      </c>
      <c r="G4" s="116" t="s">
        <v>10</v>
      </c>
    </row>
    <row r="5" spans="1:7" ht="13.8" x14ac:dyDescent="0.25">
      <c r="A5" s="87"/>
      <c r="B5" s="88"/>
      <c r="C5" s="117">
        <f>ROUND([2]U1!L19,2)</f>
        <v>0</v>
      </c>
      <c r="D5" s="89">
        <f>ROUND([2]U1!S19,2)</f>
        <v>0</v>
      </c>
      <c r="E5" s="89">
        <f>ROUND([2]U1!T19,2)</f>
        <v>0</v>
      </c>
      <c r="F5" s="89">
        <f>ROUND([2]U1!U19,2)</f>
        <v>0</v>
      </c>
      <c r="G5" s="121"/>
    </row>
    <row r="6" spans="1:7" ht="13.8" x14ac:dyDescent="0.25">
      <c r="A6" s="87"/>
      <c r="B6" s="88"/>
      <c r="C6" s="117"/>
      <c r="D6" s="89"/>
      <c r="E6" s="89"/>
      <c r="F6" s="89"/>
      <c r="G6" s="121"/>
    </row>
    <row r="7" spans="1:7" ht="13.8" x14ac:dyDescent="0.25">
      <c r="A7" s="87"/>
      <c r="B7" s="88"/>
      <c r="C7" s="117"/>
      <c r="D7" s="89"/>
      <c r="E7" s="89"/>
      <c r="F7" s="89"/>
      <c r="G7" s="122"/>
    </row>
    <row r="8" spans="1:7" ht="13.8" x14ac:dyDescent="0.25">
      <c r="A8" s="87"/>
      <c r="B8" s="88"/>
      <c r="C8" s="117"/>
      <c r="D8" s="89"/>
      <c r="E8" s="89"/>
      <c r="F8" s="89"/>
      <c r="G8" s="122"/>
    </row>
    <row r="9" spans="1:7" ht="13.8" x14ac:dyDescent="0.25">
      <c r="A9" s="91"/>
      <c r="B9" s="92" t="s">
        <v>172</v>
      </c>
      <c r="C9" s="118">
        <f>SUM(C5:C5)</f>
        <v>0</v>
      </c>
      <c r="D9" s="93">
        <f>SUM(D5:D5)</f>
        <v>0</v>
      </c>
      <c r="E9" s="93">
        <f>SUM(E5:E5)</f>
        <v>0</v>
      </c>
      <c r="F9" s="93">
        <f>SUM(F5:F5)</f>
        <v>0</v>
      </c>
      <c r="G9" s="122"/>
    </row>
    <row r="10" spans="1:7" ht="13.8" x14ac:dyDescent="0.25">
      <c r="A10" s="91"/>
      <c r="B10" s="94" t="s">
        <v>175</v>
      </c>
      <c r="C10" s="117">
        <f>ROUND(C9*12%,2)</f>
        <v>0</v>
      </c>
      <c r="D10" s="95"/>
      <c r="E10" s="95"/>
      <c r="F10" s="95"/>
      <c r="G10" s="122"/>
    </row>
    <row r="11" spans="1:7" ht="13.8" x14ac:dyDescent="0.25">
      <c r="A11" s="91"/>
      <c r="B11" s="94" t="s">
        <v>173</v>
      </c>
      <c r="C11" s="117">
        <f>ROUND(C10*10%,2)</f>
        <v>0</v>
      </c>
      <c r="D11" s="95"/>
      <c r="E11" s="95"/>
      <c r="F11" s="95"/>
      <c r="G11" s="122"/>
    </row>
    <row r="12" spans="1:7" ht="14.4" thickBot="1" x14ac:dyDescent="0.3">
      <c r="A12" s="96"/>
      <c r="B12" s="97" t="s">
        <v>22</v>
      </c>
      <c r="C12" s="119">
        <v>0</v>
      </c>
      <c r="D12" s="95"/>
      <c r="E12" s="95"/>
      <c r="F12" s="95"/>
      <c r="G12" s="122"/>
    </row>
    <row r="13" spans="1:7" ht="14.4" thickBot="1" x14ac:dyDescent="0.3">
      <c r="A13" s="98"/>
      <c r="B13" s="99" t="s">
        <v>28</v>
      </c>
      <c r="C13" s="120">
        <f>SUM(C9+C10+C12)</f>
        <v>0</v>
      </c>
      <c r="D13" s="95"/>
      <c r="E13" s="95"/>
      <c r="F13" s="95"/>
      <c r="G13" s="122"/>
    </row>
    <row r="14" spans="1:7" ht="55.8" customHeight="1" x14ac:dyDescent="0.25">
      <c r="A14" s="145"/>
      <c r="B14" s="145"/>
      <c r="C14" s="145"/>
      <c r="D14" s="85"/>
      <c r="E14" s="85"/>
      <c r="F14" s="85"/>
    </row>
    <row r="15" spans="1:7" ht="13.8" x14ac:dyDescent="0.25">
      <c r="A15" s="85"/>
      <c r="B15" s="85"/>
      <c r="C15" s="85"/>
      <c r="D15" s="85"/>
      <c r="E15" s="85"/>
      <c r="F15" s="85"/>
    </row>
    <row r="16" spans="1:7" ht="13.8" x14ac:dyDescent="0.25">
      <c r="A16" s="101"/>
      <c r="B16" s="102"/>
      <c r="C16" s="85"/>
      <c r="D16" s="85"/>
      <c r="E16" s="85"/>
      <c r="F16" s="85"/>
    </row>
    <row r="17" spans="1:6" ht="13.8" x14ac:dyDescent="0.25">
      <c r="A17" s="103"/>
      <c r="B17" s="104"/>
      <c r="C17" s="101"/>
      <c r="D17" s="85"/>
      <c r="E17" s="85"/>
      <c r="F17" s="85"/>
    </row>
    <row r="18" spans="1:6" ht="13.8" x14ac:dyDescent="0.25">
      <c r="A18" s="101"/>
      <c r="B18" s="102"/>
      <c r="C18" s="85"/>
      <c r="D18" s="85"/>
      <c r="E18" s="85"/>
      <c r="F18" s="85"/>
    </row>
    <row r="19" spans="1:6" ht="13.8" x14ac:dyDescent="0.25">
      <c r="A19" s="105"/>
      <c r="B19" s="102"/>
      <c r="C19" s="85"/>
      <c r="D19" s="85"/>
      <c r="E19" s="85"/>
      <c r="F19" s="85"/>
    </row>
    <row r="20" spans="1:6" ht="13.8" x14ac:dyDescent="0.25">
      <c r="A20" s="105"/>
      <c r="B20" s="102"/>
      <c r="C20" s="85"/>
      <c r="D20" s="85"/>
      <c r="E20" s="85"/>
      <c r="F20" s="85"/>
    </row>
    <row r="21" spans="1:6" ht="13.8" x14ac:dyDescent="0.25">
      <c r="A21" s="105"/>
      <c r="B21" s="102"/>
      <c r="C21" s="85"/>
      <c r="D21" s="85"/>
      <c r="E21" s="85"/>
      <c r="F21" s="85"/>
    </row>
    <row r="22" spans="1:6" ht="13.8" x14ac:dyDescent="0.25">
      <c r="A22" s="105"/>
      <c r="B22" s="102"/>
      <c r="C22" s="85"/>
      <c r="D22" s="85"/>
      <c r="E22" s="85"/>
      <c r="F22" s="85"/>
    </row>
    <row r="23" spans="1:6" ht="13.8" x14ac:dyDescent="0.25">
      <c r="A23" s="101"/>
      <c r="B23" s="85"/>
      <c r="C23" s="85"/>
      <c r="D23" s="85"/>
      <c r="E23" s="85"/>
      <c r="F23" s="85"/>
    </row>
    <row r="24" spans="1:6" ht="13.8" x14ac:dyDescent="0.25">
      <c r="A24" s="85"/>
      <c r="B24" s="85"/>
      <c r="C24" s="85"/>
      <c r="D24" s="85"/>
      <c r="E24" s="85"/>
      <c r="F24" s="85"/>
    </row>
  </sheetData>
  <mergeCells count="6">
    <mergeCell ref="A14:C14"/>
    <mergeCell ref="D3:G3"/>
    <mergeCell ref="A2:F2"/>
    <mergeCell ref="A3:A4"/>
    <mergeCell ref="B3:B4"/>
    <mergeCell ref="C3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7BD0-5F3E-4F6A-A499-1E4151A459BF}">
  <dimension ref="A1:C22"/>
  <sheetViews>
    <sheetView workbookViewId="0">
      <selection activeCell="F19" sqref="F19"/>
    </sheetView>
  </sheetViews>
  <sheetFormatPr defaultRowHeight="13.2" x14ac:dyDescent="0.25"/>
  <cols>
    <col min="2" max="2" width="33.44140625" customWidth="1"/>
    <col min="3" max="3" width="17.21875" customWidth="1"/>
  </cols>
  <sheetData>
    <row r="1" spans="1:3" ht="13.8" x14ac:dyDescent="0.25">
      <c r="A1" s="85"/>
      <c r="B1" s="85"/>
      <c r="C1" s="85"/>
    </row>
    <row r="2" spans="1:3" ht="13.8" x14ac:dyDescent="0.25">
      <c r="A2" s="108" t="s">
        <v>182</v>
      </c>
      <c r="B2" s="85"/>
      <c r="C2" s="85"/>
    </row>
    <row r="3" spans="1:3" ht="13.8" x14ac:dyDescent="0.25">
      <c r="A3" s="84" t="s">
        <v>188</v>
      </c>
      <c r="B3" s="85"/>
      <c r="C3" s="85"/>
    </row>
    <row r="4" spans="1:3" ht="13.8" x14ac:dyDescent="0.25">
      <c r="A4" s="108"/>
      <c r="B4" s="85"/>
      <c r="C4" s="85"/>
    </row>
    <row r="5" spans="1:3" ht="13.8" x14ac:dyDescent="0.25">
      <c r="A5" s="85"/>
      <c r="B5" s="85"/>
      <c r="C5" s="85"/>
    </row>
    <row r="6" spans="1:3" ht="13.8" x14ac:dyDescent="0.25">
      <c r="A6" s="155" t="s">
        <v>183</v>
      </c>
      <c r="B6" s="155"/>
      <c r="C6" s="155"/>
    </row>
    <row r="7" spans="1:3" ht="13.8" x14ac:dyDescent="0.25">
      <c r="A7" s="84" t="s">
        <v>184</v>
      </c>
      <c r="B7" s="85"/>
      <c r="C7" s="85"/>
    </row>
    <row r="8" spans="1:3" ht="13.8" x14ac:dyDescent="0.25">
      <c r="A8" s="84" t="s">
        <v>185</v>
      </c>
      <c r="B8" s="85"/>
      <c r="C8" s="85"/>
    </row>
    <row r="9" spans="1:3" ht="13.8" x14ac:dyDescent="0.25">
      <c r="A9" s="84" t="s">
        <v>186</v>
      </c>
      <c r="B9" s="85"/>
      <c r="C9" s="85"/>
    </row>
    <row r="10" spans="1:3" ht="13.8" x14ac:dyDescent="0.25">
      <c r="A10" s="85"/>
      <c r="B10" s="85"/>
      <c r="C10" s="85"/>
    </row>
    <row r="11" spans="1:3" ht="15.6" x14ac:dyDescent="0.3">
      <c r="A11" s="156" t="s">
        <v>187</v>
      </c>
      <c r="B11" s="156"/>
      <c r="C11" s="156"/>
    </row>
    <row r="12" spans="1:3" ht="13.8" x14ac:dyDescent="0.25">
      <c r="A12" s="85"/>
      <c r="B12" s="85"/>
      <c r="C12" s="85"/>
    </row>
    <row r="13" spans="1:3" ht="26.4" x14ac:dyDescent="0.25">
      <c r="A13" s="109" t="s">
        <v>176</v>
      </c>
      <c r="B13" s="109" t="s">
        <v>31</v>
      </c>
      <c r="C13" s="109" t="s">
        <v>177</v>
      </c>
    </row>
    <row r="14" spans="1:3" ht="13.8" x14ac:dyDescent="0.25">
      <c r="A14" s="67">
        <v>1</v>
      </c>
      <c r="B14" s="110"/>
      <c r="C14" s="90"/>
    </row>
    <row r="15" spans="1:3" ht="13.8" x14ac:dyDescent="0.25">
      <c r="A15" s="111"/>
      <c r="B15" s="112" t="s">
        <v>178</v>
      </c>
      <c r="C15" s="90"/>
    </row>
    <row r="16" spans="1:3" ht="13.8" x14ac:dyDescent="0.25">
      <c r="A16" s="113"/>
      <c r="B16" s="112" t="s">
        <v>179</v>
      </c>
      <c r="C16" s="90"/>
    </row>
    <row r="17" spans="1:3" ht="13.8" x14ac:dyDescent="0.25">
      <c r="A17" s="114"/>
      <c r="B17" s="115" t="s">
        <v>180</v>
      </c>
      <c r="C17" s="100"/>
    </row>
    <row r="18" spans="1:3" ht="13.8" x14ac:dyDescent="0.25">
      <c r="A18" s="105"/>
      <c r="B18" s="102"/>
      <c r="C18" s="85"/>
    </row>
    <row r="19" spans="1:3" ht="13.8" x14ac:dyDescent="0.25">
      <c r="A19" s="105"/>
      <c r="B19" s="102"/>
      <c r="C19" s="85"/>
    </row>
    <row r="20" spans="1:3" ht="13.8" x14ac:dyDescent="0.25">
      <c r="A20" s="105"/>
      <c r="B20" s="102"/>
      <c r="C20" s="85"/>
    </row>
    <row r="21" spans="1:3" ht="13.8" x14ac:dyDescent="0.25">
      <c r="A21" s="105"/>
      <c r="B21" s="102"/>
      <c r="C21" s="85"/>
    </row>
    <row r="22" spans="1:3" ht="13.8" x14ac:dyDescent="0.25">
      <c r="A22" s="101" t="s">
        <v>181</v>
      </c>
      <c r="B22" s="85"/>
      <c r="C22" s="85"/>
    </row>
  </sheetData>
  <mergeCells count="2">
    <mergeCell ref="A6:C6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1</vt:i4>
      </vt:variant>
    </vt:vector>
  </HeadingPairs>
  <TitlesOfParts>
    <vt:vector size="5" baseType="lpstr">
      <vt:lpstr>Demontāža</vt:lpstr>
      <vt:lpstr>Limbažu notekūdeņu attīrīšanas </vt:lpstr>
      <vt:lpstr>Kopsavilkums</vt:lpstr>
      <vt:lpstr>Koptāme</vt:lpstr>
      <vt:lpstr>'Limbažu notekūdeņu attīrīšanas 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Alandma</dc:creator>
  <cp:lastModifiedBy>Ainārs Grīviņš</cp:lastModifiedBy>
  <cp:lastPrinted>2024-08-13T13:51:59Z</cp:lastPrinted>
  <dcterms:created xsi:type="dcterms:W3CDTF">2023-06-06T07:29:37Z</dcterms:created>
  <dcterms:modified xsi:type="dcterms:W3CDTF">2024-08-19T05:51:36Z</dcterms:modified>
</cp:coreProperties>
</file>