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ttps://dvs-limbazi.namejs.lv/Portal/webdav/a9790cc5-6405-485a-babf-5d43866f11f6/"/>
    </mc:Choice>
  </mc:AlternateContent>
  <bookViews>
    <workbookView xWindow="28680" yWindow="-120" windowWidth="29040" windowHeight="15720"/>
  </bookViews>
  <sheets>
    <sheet name="Vērtība" sheetId="1" r:id="rId1"/>
    <sheet name="Aprēķins" sheetId="2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" l="1"/>
  <c r="G7" i="2" s="1"/>
  <c r="F6" i="2"/>
  <c r="F8" i="2" s="1"/>
  <c r="G10" i="1"/>
  <c r="H10" i="1" s="1"/>
  <c r="J10" i="1" s="1"/>
  <c r="Q10" i="1" s="1"/>
  <c r="D10" i="1"/>
  <c r="G6" i="2" l="1"/>
  <c r="G8" i="2" s="1"/>
  <c r="H8" i="2" s="1"/>
</calcChain>
</file>

<file path=xl/sharedStrings.xml><?xml version="1.0" encoding="utf-8"?>
<sst xmlns="http://schemas.openxmlformats.org/spreadsheetml/2006/main" count="41" uniqueCount="39">
  <si>
    <t>Nr.p.k.</t>
  </si>
  <si>
    <t>Ielas, ceļa nosaukums</t>
  </si>
  <si>
    <t>Ielas, ceļa parametri</t>
  </si>
  <si>
    <t>garums (m)</t>
  </si>
  <si>
    <t>platums (m)</t>
  </si>
  <si>
    <r>
      <t>brauktuves laukums (m</t>
    </r>
    <r>
      <rPr>
        <b/>
        <vertAlign val="superscript"/>
        <sz val="11"/>
        <rFont val="Times New Roman"/>
        <family val="1"/>
        <charset val="186"/>
      </rPr>
      <t>2</t>
    </r>
    <r>
      <rPr>
        <b/>
        <sz val="11"/>
        <rFont val="Times New Roman"/>
        <family val="1"/>
        <charset val="186"/>
      </rPr>
      <t>)</t>
    </r>
  </si>
  <si>
    <t>seguma veids</t>
  </si>
  <si>
    <t>Vienības cena (euro/m2)</t>
  </si>
  <si>
    <t>Ielas/ceļa jaunvērtība (euro)</t>
  </si>
  <si>
    <t>koificients pēc ceļa novērtējuma</t>
  </si>
  <si>
    <t>Atlikusī vērtība (autoceļa segas konstrukcijas vērtība  (euro))</t>
  </si>
  <si>
    <t>mākslīgo būvju vērtība (euro)</t>
  </si>
  <si>
    <t>inženierbūvju vērtība (euro)</t>
  </si>
  <si>
    <t>satiksmes organizācijas tehnisko līdzekļu vērtība (euro)</t>
  </si>
  <si>
    <t>autoceļa mezglu un šķērsojuma mezglu segas konstrukcijas vērtība (euro)</t>
  </si>
  <si>
    <t>satiksmes uzskaites punktu vērtība (euro)</t>
  </si>
  <si>
    <t>meteoroloģisko apstākļu staciju vērtība (euro)</t>
  </si>
  <si>
    <t>autoceļa/ielas vērtība (euro)</t>
  </si>
  <si>
    <t>grants</t>
  </si>
  <si>
    <t xml:space="preserve"> C1-50 </t>
  </si>
  <si>
    <t xml:space="preserve"> Kociņi - Jaunvirsaiši</t>
  </si>
  <si>
    <t>Sagatavoja E.Liepiņš</t>
  </si>
  <si>
    <t>laukums m2</t>
  </si>
  <si>
    <t>biezums cm</t>
  </si>
  <si>
    <t>cena EUR m3</t>
  </si>
  <si>
    <t>cena EUR m2</t>
  </si>
  <si>
    <t>Kopā EUR</t>
  </si>
  <si>
    <t>Autoceļa segas konstrukcijas atlikusī vērtība</t>
  </si>
  <si>
    <t>dabīgā grants 20cm</t>
  </si>
  <si>
    <t>drenējoša smilts 30 cm</t>
  </si>
  <si>
    <t>smilts</t>
  </si>
  <si>
    <t xml:space="preserve"> C1-50 Kociņi - Jaunvirsaiši</t>
  </si>
  <si>
    <t>Sagatavoja. E.Liepiņš</t>
  </si>
  <si>
    <t>PIELIKUMS Nr.1</t>
  </si>
  <si>
    <r>
      <t>Jaunvērtība pēc MK 07.07.2008. noteikumiem Nr. 504 "Valsts autoceļu un pašvaldību ceļu vērtības noteikšanas kārtība" 14. punkta un 1.,  2. un 3. pielikumiem, un LVC</t>
    </r>
    <r>
      <rPr>
        <i/>
        <sz val="11"/>
        <color theme="1"/>
        <rFont val="Calibri"/>
        <family val="2"/>
        <charset val="186"/>
        <scheme val="minor"/>
      </rPr>
      <t xml:space="preserve"> "Autoceļu un tiltu būvniecības cenu katalogs" - Būvniecības darbu veidu vienības cenas un vidējās cenas 2023. gadā</t>
    </r>
  </si>
  <si>
    <t>Autoceļa/ielas vērtība  pēc MK 07.07.2008. noteikumiem Nr. 504 "Valsts autoceļu un pašvaldību ceļu vērtības noteikšanas kārtība" 11., 14. punkta  1.,  2. , 3. pielikuma, un LVC "Autoceļu un tiltu būvniecības cenu katalogs" - Būvniecības darbu veidu vienības cenas un vidējās cenas 2023. gadā</t>
  </si>
  <si>
    <t>Limbažu novada domes</t>
  </si>
  <si>
    <t>27.02.2025. sēdes lēmumam Nr.107</t>
  </si>
  <si>
    <t>(protokols Nr.2, 36.)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</si>
</sst>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rgb="FF002060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vertAlign val="superscript"/>
      <sz val="1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2" fontId="5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0" fillId="0" borderId="0" xfId="0" applyNumberFormat="1"/>
    <xf numFmtId="2" fontId="0" fillId="0" borderId="2" xfId="0" applyNumberFormat="1" applyBorder="1"/>
    <xf numFmtId="0" fontId="0" fillId="0" borderId="2" xfId="0" applyBorder="1"/>
    <xf numFmtId="0" fontId="0" fillId="0" borderId="2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 wrapText="1"/>
    </xf>
    <xf numFmtId="2" fontId="1" fillId="0" borderId="2" xfId="0" applyNumberFormat="1" applyFont="1" applyBorder="1"/>
    <xf numFmtId="2" fontId="1" fillId="0" borderId="0" xfId="0" applyNumberFormat="1" applyFont="1"/>
    <xf numFmtId="0" fontId="1" fillId="0" borderId="0" xfId="0" applyFont="1"/>
    <xf numFmtId="2" fontId="1" fillId="0" borderId="3" xfId="0" applyNumberFormat="1" applyFont="1" applyBorder="1"/>
    <xf numFmtId="0" fontId="1" fillId="0" borderId="3" xfId="0" applyFont="1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2" fontId="1" fillId="0" borderId="0" xfId="0" applyNumberFormat="1" applyFont="1" applyAlignment="1">
      <alignment horizontal="right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</cellXfs>
  <cellStyles count="1"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dmunds.liepins/Nextcloud/EDMUNDS/2024/CE&#315;I/V&#274;RT&#298;BAS_APR&#274;&#310;INI/Ielu%20ce&#316;u%20v&#275;rt&#299;b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ērtība"/>
      <sheetName val="Aprēķins"/>
    </sheetNames>
    <sheetDataSet>
      <sheetData sheetId="0"/>
      <sheetData sheetId="1">
        <row r="52">
          <cell r="F52">
            <v>12.693999999999999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tabSelected="1" workbookViewId="0">
      <selection activeCell="O5" sqref="O5"/>
    </sheetView>
  </sheetViews>
  <sheetFormatPr defaultColWidth="9.140625" defaultRowHeight="15" x14ac:dyDescent="0.25"/>
  <cols>
    <col min="1" max="1" width="7.7109375" style="1" customWidth="1"/>
    <col min="2" max="2" width="15.28515625" style="2" bestFit="1" customWidth="1"/>
    <col min="3" max="4" width="9.7109375" style="3" customWidth="1"/>
    <col min="5" max="7" width="9.7109375" style="4" customWidth="1"/>
    <col min="8" max="8" width="9.7109375" style="5" customWidth="1"/>
    <col min="9" max="9" width="9.7109375" style="4" customWidth="1"/>
    <col min="10" max="10" width="9.7109375" style="5" customWidth="1"/>
    <col min="11" max="11" width="9.7109375" style="1" customWidth="1"/>
    <col min="12" max="12" width="9.7109375" style="6" customWidth="1"/>
    <col min="13" max="16" width="9.7109375" style="1" customWidth="1"/>
    <col min="17" max="17" width="9.7109375" style="7" customWidth="1"/>
    <col min="18" max="16384" width="9.140625" style="1"/>
  </cols>
  <sheetData>
    <row r="1" spans="1:19" ht="15.75" x14ac:dyDescent="0.25">
      <c r="M1" s="44"/>
      <c r="N1" s="44"/>
      <c r="O1" s="45" t="s">
        <v>33</v>
      </c>
      <c r="P1" s="45"/>
      <c r="Q1" s="45"/>
    </row>
    <row r="2" spans="1:19" s="37" customFormat="1" ht="15.75" x14ac:dyDescent="0.25">
      <c r="B2" s="2"/>
      <c r="C2" s="3"/>
      <c r="D2" s="3"/>
      <c r="E2" s="4"/>
      <c r="F2" s="4"/>
      <c r="G2" s="4"/>
      <c r="H2" s="5"/>
      <c r="I2" s="4"/>
      <c r="J2" s="5"/>
      <c r="L2" s="6"/>
      <c r="M2" s="46" t="s">
        <v>36</v>
      </c>
      <c r="N2" s="46"/>
      <c r="O2" s="46"/>
      <c r="P2" s="46"/>
      <c r="Q2" s="46"/>
    </row>
    <row r="3" spans="1:19" s="37" customFormat="1" ht="15.75" x14ac:dyDescent="0.25">
      <c r="B3" s="2"/>
      <c r="C3" s="3"/>
      <c r="D3" s="3"/>
      <c r="E3" s="4"/>
      <c r="F3" s="4"/>
      <c r="G3" s="4"/>
      <c r="H3" s="5"/>
      <c r="I3" s="4"/>
      <c r="J3" s="5"/>
      <c r="L3" s="6"/>
      <c r="M3" s="46" t="s">
        <v>37</v>
      </c>
      <c r="N3" s="46"/>
      <c r="O3" s="46"/>
      <c r="P3" s="46"/>
      <c r="Q3" s="46"/>
    </row>
    <row r="4" spans="1:19" s="37" customFormat="1" ht="15.75" x14ac:dyDescent="0.25">
      <c r="B4" s="2"/>
      <c r="C4" s="3"/>
      <c r="D4" s="3"/>
      <c r="E4" s="4"/>
      <c r="F4" s="4"/>
      <c r="G4" s="4"/>
      <c r="H4" s="5"/>
      <c r="I4" s="4"/>
      <c r="J4" s="5"/>
      <c r="L4" s="6"/>
      <c r="M4" s="46" t="s">
        <v>38</v>
      </c>
      <c r="N4" s="46"/>
      <c r="O4" s="46"/>
      <c r="P4" s="46"/>
      <c r="Q4" s="46"/>
    </row>
    <row r="5" spans="1:19" s="37" customFormat="1" x14ac:dyDescent="0.25">
      <c r="B5" s="2"/>
      <c r="C5" s="3"/>
      <c r="D5" s="3"/>
      <c r="E5" s="4"/>
      <c r="F5" s="4"/>
      <c r="G5" s="4"/>
      <c r="H5" s="5"/>
      <c r="I5" s="4"/>
      <c r="J5" s="5"/>
      <c r="L5" s="6"/>
      <c r="M5" s="8"/>
      <c r="N5" s="8"/>
      <c r="O5" s="8"/>
      <c r="P5" s="8"/>
      <c r="Q5" s="8"/>
    </row>
    <row r="6" spans="1:19" ht="33.75" customHeight="1" x14ac:dyDescent="0.25">
      <c r="B6" s="39" t="s">
        <v>35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9" ht="13.9" customHeight="1" x14ac:dyDescent="0.25">
      <c r="A7" s="40" t="s">
        <v>0</v>
      </c>
      <c r="B7" s="40" t="s">
        <v>1</v>
      </c>
      <c r="C7" s="40" t="s">
        <v>2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8"/>
      <c r="S7" s="8"/>
    </row>
    <row r="8" spans="1:19" ht="156.75" x14ac:dyDescent="0.25">
      <c r="A8" s="40"/>
      <c r="B8" s="40"/>
      <c r="C8" s="9" t="s">
        <v>3</v>
      </c>
      <c r="D8" s="9" t="s">
        <v>4</v>
      </c>
      <c r="E8" s="9" t="s">
        <v>5</v>
      </c>
      <c r="F8" s="10" t="s">
        <v>6</v>
      </c>
      <c r="G8" s="10" t="s">
        <v>7</v>
      </c>
      <c r="H8" s="11" t="s">
        <v>8</v>
      </c>
      <c r="I8" s="10" t="s">
        <v>9</v>
      </c>
      <c r="J8" s="11" t="s">
        <v>10</v>
      </c>
      <c r="K8" s="12" t="s">
        <v>11</v>
      </c>
      <c r="L8" s="12" t="s">
        <v>12</v>
      </c>
      <c r="M8" s="12" t="s">
        <v>13</v>
      </c>
      <c r="N8" s="12" t="s">
        <v>14</v>
      </c>
      <c r="O8" s="12" t="s">
        <v>15</v>
      </c>
      <c r="P8" s="12" t="s">
        <v>16</v>
      </c>
      <c r="Q8" s="13" t="s">
        <v>17</v>
      </c>
      <c r="R8" s="8"/>
      <c r="S8" s="8"/>
    </row>
    <row r="9" spans="1:19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2">
        <v>10</v>
      </c>
      <c r="K9" s="12">
        <v>11</v>
      </c>
      <c r="L9" s="12">
        <v>12</v>
      </c>
      <c r="M9" s="12">
        <v>13</v>
      </c>
      <c r="N9" s="12">
        <v>14</v>
      </c>
      <c r="O9" s="12">
        <v>15</v>
      </c>
      <c r="P9" s="12">
        <v>16</v>
      </c>
      <c r="Q9" s="12">
        <v>17</v>
      </c>
    </row>
    <row r="10" spans="1:19" ht="30" x14ac:dyDescent="0.25">
      <c r="A10" s="14" t="s">
        <v>19</v>
      </c>
      <c r="B10" s="15" t="s">
        <v>20</v>
      </c>
      <c r="C10" s="22">
        <v>809</v>
      </c>
      <c r="D10" s="23">
        <f>E10/C10</f>
        <v>2.8182941903584671</v>
      </c>
      <c r="E10" s="16">
        <v>2280</v>
      </c>
      <c r="F10" s="16" t="s">
        <v>18</v>
      </c>
      <c r="G10" s="17">
        <f>[1]Aprēķins!F52</f>
        <v>12.693999999999999</v>
      </c>
      <c r="H10" s="21">
        <f t="shared" ref="H10" si="0">E10*G10</f>
        <v>28942.319999999996</v>
      </c>
      <c r="I10" s="16">
        <v>80</v>
      </c>
      <c r="J10" s="18">
        <f>H10-(H10*I10/100)</f>
        <v>5788.4639999999999</v>
      </c>
      <c r="K10" s="14"/>
      <c r="L10" s="19"/>
      <c r="M10" s="14"/>
      <c r="N10" s="14"/>
      <c r="O10" s="14"/>
      <c r="P10" s="14"/>
      <c r="Q10" s="20">
        <f t="shared" ref="Q10" si="1">SUM(J10:P10)</f>
        <v>5788.4639999999999</v>
      </c>
    </row>
    <row r="11" spans="1:19" x14ac:dyDescent="0.25">
      <c r="G11" s="5"/>
      <c r="H11" s="7"/>
      <c r="J11" s="24"/>
      <c r="Q11" s="25"/>
    </row>
    <row r="13" spans="1:19" x14ac:dyDescent="0.25">
      <c r="A13" s="38" t="s">
        <v>21</v>
      </c>
      <c r="B13" s="38"/>
    </row>
  </sheetData>
  <mergeCells count="10">
    <mergeCell ref="A13:B13"/>
    <mergeCell ref="O1:Q1"/>
    <mergeCell ref="B6:O6"/>
    <mergeCell ref="A7:A8"/>
    <mergeCell ref="B7:B8"/>
    <mergeCell ref="C7:F7"/>
    <mergeCell ref="G7:Q7"/>
    <mergeCell ref="M2:Q2"/>
    <mergeCell ref="M3:Q3"/>
    <mergeCell ref="M4:Q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F3" sqref="F3"/>
    </sheetView>
  </sheetViews>
  <sheetFormatPr defaultRowHeight="15" x14ac:dyDescent="0.25"/>
  <cols>
    <col min="1" max="1" width="30" bestFit="1" customWidth="1"/>
    <col min="2" max="2" width="10.5703125" bestFit="1" customWidth="1"/>
    <col min="3" max="3" width="11.28515625" bestFit="1" customWidth="1"/>
    <col min="4" max="4" width="10.42578125" bestFit="1" customWidth="1"/>
    <col min="5" max="5" width="11.7109375" bestFit="1" customWidth="1"/>
    <col min="6" max="6" width="11.7109375" style="26" customWidth="1"/>
    <col min="8" max="8" width="12.85546875" style="26" bestFit="1" customWidth="1"/>
  </cols>
  <sheetData>
    <row r="1" spans="1:8" x14ac:dyDescent="0.25">
      <c r="G1" s="43" t="s">
        <v>33</v>
      </c>
      <c r="H1" s="43"/>
    </row>
    <row r="2" spans="1:8" ht="57.6" customHeight="1" x14ac:dyDescent="0.25">
      <c r="A2" s="42" t="s">
        <v>34</v>
      </c>
      <c r="B2" s="42"/>
      <c r="C2" s="42"/>
      <c r="D2" s="42"/>
      <c r="E2" s="42"/>
      <c r="F2" s="42"/>
      <c r="G2" s="42"/>
    </row>
    <row r="3" spans="1:8" x14ac:dyDescent="0.25">
      <c r="F3" s="33"/>
      <c r="G3" s="34"/>
      <c r="H3" s="33"/>
    </row>
    <row r="4" spans="1:8" x14ac:dyDescent="0.25">
      <c r="A4" s="41" t="s">
        <v>31</v>
      </c>
      <c r="B4" s="41"/>
      <c r="C4" s="41"/>
      <c r="D4" s="41"/>
      <c r="E4" s="41"/>
      <c r="F4" s="41"/>
      <c r="G4" s="41"/>
      <c r="H4" s="41"/>
    </row>
    <row r="5" spans="1:8" ht="66.599999999999994" customHeight="1" x14ac:dyDescent="0.25">
      <c r="A5" s="28"/>
      <c r="B5" s="28"/>
      <c r="C5" s="29" t="s">
        <v>22</v>
      </c>
      <c r="D5" s="29" t="s">
        <v>23</v>
      </c>
      <c r="E5" s="29" t="s">
        <v>24</v>
      </c>
      <c r="F5" s="30" t="s">
        <v>25</v>
      </c>
      <c r="G5" s="29" t="s">
        <v>26</v>
      </c>
      <c r="H5" s="31" t="s">
        <v>27</v>
      </c>
    </row>
    <row r="6" spans="1:8" x14ac:dyDescent="0.25">
      <c r="A6" s="28" t="s">
        <v>28</v>
      </c>
      <c r="B6" s="28" t="s">
        <v>18</v>
      </c>
      <c r="C6" s="28">
        <v>2280</v>
      </c>
      <c r="D6" s="28">
        <v>20</v>
      </c>
      <c r="E6" s="28">
        <v>37.85</v>
      </c>
      <c r="F6" s="27">
        <f t="shared" ref="F6:F7" si="0">E6/100*D6</f>
        <v>7.57</v>
      </c>
      <c r="G6" s="28">
        <f t="shared" ref="G6:G7" si="1">C6*F6</f>
        <v>17259.600000000002</v>
      </c>
      <c r="H6" s="32"/>
    </row>
    <row r="7" spans="1:8" x14ac:dyDescent="0.25">
      <c r="A7" s="28" t="s">
        <v>29</v>
      </c>
      <c r="B7" s="28" t="s">
        <v>30</v>
      </c>
      <c r="C7" s="28">
        <v>2280</v>
      </c>
      <c r="D7" s="28">
        <v>30</v>
      </c>
      <c r="E7" s="28">
        <v>17.079999999999998</v>
      </c>
      <c r="F7" s="27">
        <f t="shared" si="0"/>
        <v>5.1239999999999997</v>
      </c>
      <c r="G7" s="28">
        <f t="shared" si="1"/>
        <v>11682.72</v>
      </c>
      <c r="H7" s="32"/>
    </row>
    <row r="8" spans="1:8" x14ac:dyDescent="0.25">
      <c r="F8" s="35">
        <f>SUM(F6:F7)</f>
        <v>12.693999999999999</v>
      </c>
      <c r="G8" s="36">
        <f>SUM(G6:G7)</f>
        <v>28942.32</v>
      </c>
      <c r="H8" s="35">
        <f>G8-(G8*80/100)</f>
        <v>5788.4639999999999</v>
      </c>
    </row>
    <row r="9" spans="1:8" x14ac:dyDescent="0.25">
      <c r="F9" s="33"/>
      <c r="G9" s="34"/>
      <c r="H9" s="33"/>
    </row>
    <row r="10" spans="1:8" x14ac:dyDescent="0.25">
      <c r="F10" s="33"/>
      <c r="G10" s="34"/>
      <c r="H10" s="33"/>
    </row>
    <row r="12" spans="1:8" x14ac:dyDescent="0.25">
      <c r="A12" t="s">
        <v>32</v>
      </c>
    </row>
  </sheetData>
  <mergeCells count="3">
    <mergeCell ref="A4:H4"/>
    <mergeCell ref="A2:G2"/>
    <mergeCell ref="G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2</vt:i4>
      </vt:variant>
    </vt:vector>
  </HeadingPairs>
  <TitlesOfParts>
    <vt:vector size="2" baseType="lpstr">
      <vt:lpstr>Vērtība</vt:lpstr>
      <vt:lpstr>Aprēķins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Edmunds Liepiņš</dc:creator>
  <cp:lastModifiedBy>Dace Tauriņa</cp:lastModifiedBy>
  <dcterms:created xsi:type="dcterms:W3CDTF">2025-02-13T08:52:19Z</dcterms:created>
  <dcterms:modified xsi:type="dcterms:W3CDTF">2025-03-04T09:16:05Z</dcterms:modified>
</cp:coreProperties>
</file>