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etotajs\Desktop\Nojume\Gala versija\"/>
    </mc:Choice>
  </mc:AlternateContent>
  <xr:revisionPtr revIDLastSave="0" documentId="13_ncr:1_{2BBD0EE0-576F-4E1C-A3AB-C00839FCE0BC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O35" i="1" l="1"/>
  <c r="P35" i="1" s="1"/>
  <c r="N35" i="1"/>
  <c r="M35" i="1"/>
  <c r="L35" i="1"/>
  <c r="K35" i="1"/>
  <c r="K34" i="1" l="1"/>
  <c r="O34" i="1" l="1"/>
  <c r="O32" i="1"/>
  <c r="O30" i="1"/>
  <c r="O29" i="1"/>
  <c r="O28" i="1"/>
  <c r="O27" i="1"/>
  <c r="O26" i="1"/>
  <c r="O25" i="1"/>
  <c r="O24" i="1"/>
  <c r="O23" i="1"/>
  <c r="O21" i="1"/>
  <c r="O20" i="1"/>
  <c r="O18" i="1"/>
  <c r="O17" i="1"/>
  <c r="O16" i="1"/>
  <c r="O15" i="1"/>
  <c r="N34" i="1"/>
  <c r="N32" i="1"/>
  <c r="N30" i="1"/>
  <c r="N29" i="1"/>
  <c r="N28" i="1"/>
  <c r="N27" i="1"/>
  <c r="N26" i="1"/>
  <c r="N25" i="1"/>
  <c r="N24" i="1"/>
  <c r="N23" i="1"/>
  <c r="N21" i="1"/>
  <c r="N20" i="1"/>
  <c r="N18" i="1"/>
  <c r="N17" i="1"/>
  <c r="N16" i="1"/>
  <c r="N15" i="1"/>
  <c r="M34" i="1"/>
  <c r="M32" i="1"/>
  <c r="M30" i="1"/>
  <c r="P30" i="1" s="1"/>
  <c r="M29" i="1"/>
  <c r="M28" i="1"/>
  <c r="M27" i="1"/>
  <c r="M26" i="1"/>
  <c r="P26" i="1" s="1"/>
  <c r="M25" i="1"/>
  <c r="M24" i="1"/>
  <c r="M23" i="1"/>
  <c r="M21" i="1"/>
  <c r="P21" i="1" s="1"/>
  <c r="M20" i="1"/>
  <c r="M18" i="1"/>
  <c r="M17" i="1"/>
  <c r="M16" i="1"/>
  <c r="M15" i="1"/>
  <c r="L34" i="1"/>
  <c r="L32" i="1"/>
  <c r="L30" i="1"/>
  <c r="L29" i="1"/>
  <c r="L28" i="1"/>
  <c r="L27" i="1"/>
  <c r="L26" i="1"/>
  <c r="L25" i="1"/>
  <c r="L24" i="1"/>
  <c r="L23" i="1"/>
  <c r="L21" i="1"/>
  <c r="L20" i="1"/>
  <c r="L18" i="1"/>
  <c r="L17" i="1"/>
  <c r="L16" i="1"/>
  <c r="L15" i="1"/>
  <c r="K32" i="1"/>
  <c r="K30" i="1"/>
  <c r="K29" i="1"/>
  <c r="K28" i="1"/>
  <c r="K27" i="1"/>
  <c r="K26" i="1"/>
  <c r="K25" i="1"/>
  <c r="K24" i="1"/>
  <c r="K23" i="1"/>
  <c r="K21" i="1"/>
  <c r="K20" i="1"/>
  <c r="K18" i="1"/>
  <c r="K17" i="1"/>
  <c r="K16" i="1"/>
  <c r="K15" i="1"/>
  <c r="M36" i="1" l="1"/>
  <c r="M37" i="1" s="1"/>
  <c r="N36" i="1"/>
  <c r="N37" i="1" s="1"/>
  <c r="P32" i="1"/>
  <c r="P34" i="1"/>
  <c r="P29" i="1"/>
  <c r="P25" i="1"/>
  <c r="P23" i="1"/>
  <c r="P27" i="1"/>
  <c r="P24" i="1"/>
  <c r="P28" i="1"/>
  <c r="P20" i="1"/>
  <c r="P18" i="1"/>
  <c r="P17" i="1"/>
  <c r="P15" i="1"/>
  <c r="P16" i="1"/>
  <c r="L36" i="1"/>
  <c r="L37" i="1" s="1"/>
  <c r="O36" i="1"/>
  <c r="O37" i="1" s="1"/>
  <c r="P36" i="1" l="1"/>
  <c r="P37" i="1" l="1"/>
  <c r="P38" i="1" s="1"/>
  <c r="P40" i="1"/>
  <c r="P41" i="1" l="1"/>
  <c r="P42" i="1" s="1"/>
  <c r="P43" i="1" s="1"/>
</calcChain>
</file>

<file path=xl/sharedStrings.xml><?xml version="1.0" encoding="utf-8"?>
<sst xmlns="http://schemas.openxmlformats.org/spreadsheetml/2006/main" count="78" uniqueCount="62">
  <si>
    <t>m3</t>
  </si>
  <si>
    <t>t.sk. darba aizsardzība</t>
  </si>
  <si>
    <t>Skārda vējmalas montāža,tai skaitā stiprinājumi,  RAL -8019</t>
  </si>
  <si>
    <t xml:space="preserve">Skārda karnīzes montāža, tai skaitā stiprinājumi,  RAL - 8019 </t>
  </si>
  <si>
    <t>Metāla jumta  seguma 0.45mm biezumā (trapecveida profils PP-20, PE, tonis - RAL 8019) vai ekvivalents montāža, tai skaitā stiprinājumi</t>
  </si>
  <si>
    <t>m2</t>
  </si>
  <si>
    <t>Lokālā tāme Nr. 1</t>
  </si>
  <si>
    <t>NOJUMES BŪVNIECĪBA VIDRIŽU PAMATSKOLAS PIRMSSKOLAS IZGLĪTĪBAS IESTĀDEI</t>
  </si>
  <si>
    <t>(būvdarbu veids vai konstruktīvā elementa nosaukums)</t>
  </si>
  <si>
    <t>Objekta nosaukums :</t>
  </si>
  <si>
    <t>Būves nosaukums :</t>
  </si>
  <si>
    <t>Vidrižu pamatskolas pirmsskolas izglītības iestādei</t>
  </si>
  <si>
    <t>Objekta adrese :</t>
  </si>
  <si>
    <t>Skolas iela  8,  Vidrižu ciems, Vidrižu pagasts, Limbažu novads</t>
  </si>
  <si>
    <t>Pasūtījuma Nr.:</t>
  </si>
  <si>
    <t>Nr.p.k.</t>
  </si>
  <si>
    <t>Kods</t>
  </si>
  <si>
    <t>Būvdarba nosaukums</t>
  </si>
  <si>
    <t>Mērvienība</t>
  </si>
  <si>
    <t>Daudzums</t>
  </si>
  <si>
    <t>Vienības izmaksas</t>
  </si>
  <si>
    <t>Kopā uz visu apjomu</t>
  </si>
  <si>
    <t>Laika norma (c/h).</t>
  </si>
  <si>
    <t>Darba samaksas likme (euro/h)</t>
  </si>
  <si>
    <t>Darba alga (euro)</t>
  </si>
  <si>
    <t>Mehānismi (euro)</t>
  </si>
  <si>
    <t>Kopā (euro)</t>
  </si>
  <si>
    <t>Darbietilpība (c/h)</t>
  </si>
  <si>
    <t>Summa (euro)</t>
  </si>
  <si>
    <t>Zemes darbi</t>
  </si>
  <si>
    <t>Jaunās nojumes būvasu nospraušana</t>
  </si>
  <si>
    <t>kpl</t>
  </si>
  <si>
    <t>gb</t>
  </si>
  <si>
    <t>Jumta konstrukcija</t>
  </si>
  <si>
    <t>m</t>
  </si>
  <si>
    <t>Lietus ūdens teknes Ø100  montāža (tai sk., veidgabali, stiprinājumi), RAL - 8019</t>
  </si>
  <si>
    <t>t.m.</t>
  </si>
  <si>
    <t>Lietus ūdens notekas Ø100 montāža (tai sk., veidgabali, stiprinājumi), RAL - 8019</t>
  </si>
  <si>
    <t>Sienas</t>
  </si>
  <si>
    <t>Grīda</t>
  </si>
  <si>
    <t>kopā:</t>
  </si>
  <si>
    <t>Tiešās izmaksas kopā, t. sk. darba devēja sociālais nodoklis (23,59%)</t>
  </si>
  <si>
    <t>Peļņa ( %)</t>
  </si>
  <si>
    <t>Pavisam kopā bez PVN</t>
  </si>
  <si>
    <t>PVN %</t>
  </si>
  <si>
    <t>Pavisam kopā ar PVN</t>
  </si>
  <si>
    <r>
      <rPr>
        <b/>
        <sz val="12"/>
        <rFont val="Times New Roman"/>
        <family val="1"/>
        <charset val="186"/>
      </rPr>
      <t>Būvizstrādājumi
(euro)</t>
    </r>
  </si>
  <si>
    <t>Virsizdevumi (%)</t>
  </si>
  <si>
    <t>Tāme sastādīta 2025. gada tirgus cenās, pamatojoties uz pasūtītāja prasībām.</t>
  </si>
  <si>
    <t>Horizontālā koka latojuma 22 x 100 mm, montāža ar soli 250 mm (impregnēts), tai sk.,  montāžas stiprinājumi</t>
  </si>
  <si>
    <t>Ēvelētu, krāsotu apdares dēļu  20 x 120 mm  montāža vertikāli, (tonis - dzeltens, pieskaņots sākumskolas ēkai),  krāsošana  2x ar koksnes aizsardzības līdzekli,  tai sk. montāžas stiprinājumi</t>
  </si>
  <si>
    <t>Skuju koka spāres 145x45 mm, montāža ar soli 600 mm (impregnēts),  tai sk., montāžas stiprinājumi</t>
  </si>
  <si>
    <r>
      <t xml:space="preserve">Vējdēļa 22 x </t>
    </r>
    <r>
      <rPr>
        <sz val="12"/>
        <color theme="1"/>
        <rFont val="Times New Roman"/>
        <family val="1"/>
        <charset val="186"/>
      </rPr>
      <t>145</t>
    </r>
    <r>
      <rPr>
        <sz val="12"/>
        <rFont val="Times New Roman"/>
        <family val="1"/>
        <charset val="186"/>
      </rPr>
      <t xml:space="preserve"> mm montāža,  krāsošana  2x ar koksnes aizsardzības līdzekli, tonis -  RAL 8019, tai sk.stiprinājumi</t>
    </r>
  </si>
  <si>
    <r>
      <t xml:space="preserve">Grīdas lāgu </t>
    </r>
    <r>
      <rPr>
        <sz val="12"/>
        <color rgb="FFFF0000"/>
        <rFont val="Times New Roman"/>
        <family val="1"/>
        <charset val="186"/>
      </rPr>
      <t xml:space="preserve">45 x 145mm </t>
    </r>
    <r>
      <rPr>
        <sz val="12"/>
        <rFont val="Times New Roman"/>
        <family val="1"/>
        <charset val="186"/>
      </rPr>
      <t>montāža, tai sk., montāžas stiprinājumi, imprignētas (</t>
    </r>
    <r>
      <rPr>
        <sz val="12"/>
        <color rgb="FFFF0000"/>
        <rFont val="Times New Roman"/>
        <family val="1"/>
        <charset val="186"/>
      </rPr>
      <t>skatīt pievienoto skici</t>
    </r>
    <r>
      <rPr>
        <sz val="12"/>
        <rFont val="Times New Roman"/>
        <family val="1"/>
        <charset val="186"/>
      </rPr>
      <t>)</t>
    </r>
  </si>
  <si>
    <t>Pakāpiena montāža ar (6 m x 0,3 m plats, apm. 10 cm augsts) ar imprignētiem terases koka dēļiem  28 x145 mm montāža, tai sk., stiprinājumi</t>
  </si>
  <si>
    <t>Karkasa montāža (Skuju koka karkass: ēvelēti stabi 95 x 95 mm, vainagsijas 95 x 95 mm , hidroizolācijas starplikas 2 kārtās starp koka detaļām un keramzīta blokiem, krāsošana  2x ar koksnes aizsardzības līdzekli toni -  RAL 8019, tai skaitā stiprinājumi</t>
  </si>
  <si>
    <t>Pamatu (Keramzīta bloks BBR 3MPA 150x490x185mm) ierīkošana, līmeņošana, (20 gb terases karkasa balstīšanai + 5 gb pakāpienam)</t>
  </si>
  <si>
    <t>Montāžas darbi - Koka karkass</t>
  </si>
  <si>
    <t>Ģeotekstila ieklāšana uz esošās grunts</t>
  </si>
  <si>
    <t>Pamatnes sagatavošana: liekās grunts izrakšana pamatu vietās, izvešana un izlīdzināšana bērnudārza teritorijā.</t>
  </si>
  <si>
    <t>Imprignētu terases koka dēļu  28 x145 mm   montāža, tai sk., montāžas stiprinājumi (24 m2 grīdai + 3 m2 sānu nosegšanai)</t>
  </si>
  <si>
    <t>Tāme sastādīta :                   ___.0_.2025.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</si>
</sst>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1F1F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textRotation="90" wrapText="1"/>
    </xf>
    <xf numFmtId="0" fontId="5" fillId="2" borderId="3" xfId="0" applyFont="1" applyFill="1" applyBorder="1" applyAlignment="1">
      <alignment horizontal="center" vertical="center" textRotation="90" wrapText="1"/>
    </xf>
    <xf numFmtId="1" fontId="5" fillId="0" borderId="3" xfId="0" applyNumberFormat="1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Fill="1" applyBorder="1" applyAlignment="1">
      <alignment horizontal="center" vertical="center" shrinkToFit="1"/>
    </xf>
    <xf numFmtId="2" fontId="5" fillId="3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top" wrapText="1"/>
    </xf>
    <xf numFmtId="1" fontId="5" fillId="0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top" wrapText="1" indent="1"/>
    </xf>
    <xf numFmtId="0" fontId="5" fillId="4" borderId="3" xfId="0" applyFont="1" applyFill="1" applyBorder="1" applyAlignment="1">
      <alignment horizontal="left" vertical="center" wrapText="1"/>
    </xf>
    <xf numFmtId="2" fontId="5" fillId="2" borderId="3" xfId="0" applyNumberFormat="1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 vertical="top" wrapText="1"/>
    </xf>
    <xf numFmtId="2" fontId="5" fillId="4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left" vertical="top" wrapText="1" indent="10"/>
    </xf>
    <xf numFmtId="2" fontId="5" fillId="2" borderId="3" xfId="0" applyNumberFormat="1" applyFont="1" applyFill="1" applyBorder="1" applyAlignment="1">
      <alignment horizontal="left" vertical="center" shrinkToFit="1"/>
    </xf>
    <xf numFmtId="2" fontId="5" fillId="0" borderId="3" xfId="0" applyNumberFormat="1" applyFont="1" applyFill="1" applyBorder="1" applyAlignment="1">
      <alignment horizontal="left" vertical="center" shrinkToFit="1"/>
    </xf>
    <xf numFmtId="0" fontId="4" fillId="0" borderId="3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horizontal="left" vertical="top" shrinkToFit="1"/>
    </xf>
    <xf numFmtId="2" fontId="6" fillId="0" borderId="3" xfId="0" applyNumberFormat="1" applyFont="1" applyFill="1" applyBorder="1" applyAlignment="1">
      <alignment horizontal="center" vertical="top" shrinkToFit="1"/>
    </xf>
    <xf numFmtId="10" fontId="7" fillId="0" borderId="3" xfId="0" applyNumberFormat="1" applyFont="1" applyFill="1" applyBorder="1" applyAlignment="1">
      <alignment horizontal="left" vertical="top" indent="1" shrinkToFit="1"/>
    </xf>
    <xf numFmtId="10" fontId="5" fillId="0" borderId="3" xfId="0" applyNumberFormat="1" applyFont="1" applyFill="1" applyBorder="1" applyAlignment="1">
      <alignment horizontal="left" vertical="top" shrinkToFit="1"/>
    </xf>
    <xf numFmtId="10" fontId="8" fillId="0" borderId="3" xfId="0" applyNumberFormat="1" applyFont="1" applyFill="1" applyBorder="1" applyAlignment="1">
      <alignment horizontal="left" vertical="top" shrinkToFit="1"/>
    </xf>
    <xf numFmtId="0" fontId="9" fillId="0" borderId="3" xfId="0" applyFont="1" applyFill="1" applyBorder="1" applyAlignment="1">
      <alignment horizontal="left" vertical="top" wrapText="1"/>
    </xf>
    <xf numFmtId="2" fontId="9" fillId="0" borderId="3" xfId="0" applyNumberFormat="1" applyFont="1" applyFill="1" applyBorder="1" applyAlignment="1">
      <alignment horizontal="center" vertical="center" shrinkToFit="1"/>
    </xf>
    <xf numFmtId="2" fontId="2" fillId="0" borderId="3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top" wrapText="1" indent="3"/>
    </xf>
    <xf numFmtId="0" fontId="4" fillId="0" borderId="7" xfId="0" applyFont="1" applyFill="1" applyBorder="1" applyAlignment="1">
      <alignment horizontal="left" vertical="top" wrapText="1" indent="3"/>
    </xf>
    <xf numFmtId="0" fontId="4" fillId="0" borderId="8" xfId="0" applyFont="1" applyFill="1" applyBorder="1" applyAlignment="1">
      <alignment horizontal="left" vertical="top" wrapText="1" indent="3"/>
    </xf>
    <xf numFmtId="0" fontId="5" fillId="0" borderId="0" xfId="0" applyFont="1" applyFill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right" vertical="top" wrapText="1"/>
    </xf>
    <xf numFmtId="0" fontId="2" fillId="0" borderId="7" xfId="0" applyFont="1" applyFill="1" applyBorder="1" applyAlignment="1">
      <alignment horizontal="right" vertical="top" wrapText="1"/>
    </xf>
    <xf numFmtId="0" fontId="2" fillId="0" borderId="8" xfId="0" applyFont="1" applyFill="1" applyBorder="1" applyAlignment="1">
      <alignment horizontal="right" vertical="top" wrapText="1"/>
    </xf>
    <xf numFmtId="0" fontId="4" fillId="0" borderId="6" xfId="0" applyFont="1" applyFill="1" applyBorder="1" applyAlignment="1">
      <alignment horizontal="left" vertical="top" wrapText="1" indent="7"/>
    </xf>
    <xf numFmtId="0" fontId="4" fillId="0" borderId="7" xfId="0" applyFont="1" applyFill="1" applyBorder="1" applyAlignment="1">
      <alignment horizontal="left" vertical="top" wrapText="1" indent="7"/>
    </xf>
    <xf numFmtId="0" fontId="4" fillId="0" borderId="8" xfId="0" applyFont="1" applyFill="1" applyBorder="1" applyAlignment="1">
      <alignment horizontal="left" vertical="top" wrapText="1" indent="7"/>
    </xf>
    <xf numFmtId="0" fontId="2" fillId="0" borderId="0" xfId="0" applyFont="1" applyFill="1" applyBorder="1" applyAlignment="1">
      <alignment horizontal="left" vertical="top" wrapText="1" indent="59"/>
    </xf>
    <xf numFmtId="0" fontId="5" fillId="0" borderId="0" xfId="0" applyFont="1" applyFill="1" applyBorder="1" applyAlignment="1">
      <alignment horizontal="left" vertical="top" wrapText="1" indent="59"/>
    </xf>
    <xf numFmtId="0" fontId="4" fillId="2" borderId="4" xfId="0" applyFont="1" applyFill="1" applyBorder="1" applyAlignment="1">
      <alignment horizontal="left" textRotation="90" wrapText="1"/>
    </xf>
    <xf numFmtId="0" fontId="4" fillId="2" borderId="5" xfId="0" applyFont="1" applyFill="1" applyBorder="1" applyAlignment="1">
      <alignment horizontal="left" textRotation="90" wrapText="1"/>
    </xf>
    <xf numFmtId="0" fontId="4" fillId="2" borderId="4" xfId="0" applyFont="1" applyFill="1" applyBorder="1" applyAlignment="1">
      <alignment horizontal="left" vertical="center" wrapText="1" indent="6"/>
    </xf>
    <xf numFmtId="0" fontId="4" fillId="2" borderId="5" xfId="0" applyFont="1" applyFill="1" applyBorder="1" applyAlignment="1">
      <alignment horizontal="left" vertical="center" wrapText="1" indent="6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 indent="7"/>
    </xf>
    <xf numFmtId="0" fontId="4" fillId="2" borderId="7" xfId="0" applyFont="1" applyFill="1" applyBorder="1" applyAlignment="1">
      <alignment horizontal="left" vertical="top" wrapText="1" indent="7"/>
    </xf>
    <xf numFmtId="0" fontId="4" fillId="2" borderId="8" xfId="0" applyFont="1" applyFill="1" applyBorder="1" applyAlignment="1">
      <alignment horizontal="left" vertical="top" wrapText="1" indent="7"/>
    </xf>
    <xf numFmtId="0" fontId="2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top" wrapText="1" indent="6"/>
    </xf>
    <xf numFmtId="0" fontId="2" fillId="0" borderId="0" xfId="0" applyFont="1" applyFill="1" applyBorder="1" applyAlignment="1">
      <alignment horizontal="left" vertical="top" wrapText="1" indent="6"/>
    </xf>
    <xf numFmtId="2" fontId="6" fillId="0" borderId="0" xfId="0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 indent="9"/>
    </xf>
    <xf numFmtId="0" fontId="5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top" wrapText="1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297180</xdr:rowOff>
    </xdr:from>
    <xdr:ext cx="3073400" cy="762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0"/>
          <a:ext cx="3073400" cy="7620"/>
        </a:xfrm>
        <a:custGeom>
          <a:avLst/>
          <a:gdLst/>
          <a:ahLst/>
          <a:cxnLst/>
          <a:rect l="0" t="0" r="0" b="0"/>
          <a:pathLst>
            <a:path w="3073400" h="7620">
              <a:moveTo>
                <a:pt x="3073019" y="0"/>
              </a:moveTo>
              <a:lnTo>
                <a:pt x="0" y="0"/>
              </a:lnTo>
              <a:lnTo>
                <a:pt x="0" y="7620"/>
              </a:lnTo>
              <a:lnTo>
                <a:pt x="3073019" y="7620"/>
              </a:lnTo>
              <a:lnTo>
                <a:pt x="3073019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zoomScaleNormal="100" workbookViewId="0">
      <selection activeCell="A10" sqref="A10:Q10"/>
    </sheetView>
  </sheetViews>
  <sheetFormatPr defaultRowHeight="13.2" x14ac:dyDescent="0.25"/>
  <cols>
    <col min="1" max="1" width="9.44140625" customWidth="1"/>
    <col min="2" max="2" width="7.109375" customWidth="1"/>
    <col min="3" max="3" width="41.109375" customWidth="1"/>
    <col min="4" max="4" width="6.88671875" customWidth="1"/>
    <col min="5" max="5" width="8" customWidth="1"/>
    <col min="6" max="7" width="6.6640625" customWidth="1"/>
    <col min="8" max="8" width="7.109375" customWidth="1"/>
    <col min="9" max="9" width="7.5546875" customWidth="1"/>
    <col min="10" max="10" width="6.88671875" customWidth="1"/>
    <col min="11" max="11" width="7.77734375" customWidth="1"/>
    <col min="12" max="12" width="6.6640625" customWidth="1"/>
    <col min="13" max="13" width="9.33203125" customWidth="1"/>
    <col min="14" max="14" width="8.88671875" customWidth="1"/>
    <col min="15" max="15" width="7.77734375" customWidth="1"/>
    <col min="16" max="16" width="8.88671875" customWidth="1"/>
    <col min="17" max="17" width="2.88671875" customWidth="1"/>
  </cols>
  <sheetData>
    <row r="1" spans="1:19" ht="20.399999999999999" customHeight="1" x14ac:dyDescent="0.25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9" ht="14.55" customHeight="1" x14ac:dyDescent="0.25">
      <c r="A2" s="71"/>
      <c r="B2" s="71"/>
      <c r="C2" s="72" t="s">
        <v>7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2"/>
    </row>
    <row r="3" spans="1:19" ht="18" customHeight="1" x14ac:dyDescent="0.3">
      <c r="A3" s="73"/>
      <c r="B3" s="73"/>
      <c r="C3" s="74" t="s">
        <v>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2"/>
    </row>
    <row r="4" spans="1:19" ht="23.7" customHeight="1" x14ac:dyDescent="0.25">
      <c r="A4" s="69" t="s">
        <v>9</v>
      </c>
      <c r="B4" s="69"/>
      <c r="C4" s="63" t="s">
        <v>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"/>
    </row>
    <row r="5" spans="1:19" ht="25.8" customHeight="1" x14ac:dyDescent="0.25">
      <c r="A5" s="63" t="s">
        <v>10</v>
      </c>
      <c r="B5" s="63"/>
      <c r="C5" s="63" t="s">
        <v>11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2"/>
    </row>
    <row r="6" spans="1:19" ht="16.8" customHeight="1" x14ac:dyDescent="0.25">
      <c r="A6" s="63" t="s">
        <v>12</v>
      </c>
      <c r="B6" s="63"/>
      <c r="C6" s="63" t="s">
        <v>13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2"/>
    </row>
    <row r="7" spans="1:19" ht="22.2" customHeight="1" x14ac:dyDescent="0.3">
      <c r="A7" s="63" t="s">
        <v>14</v>
      </c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2"/>
    </row>
    <row r="8" spans="1:19" ht="30" customHeight="1" x14ac:dyDescent="0.25">
      <c r="A8" s="65" t="s">
        <v>48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9" ht="15.6" customHeight="1" x14ac:dyDescent="0.25">
      <c r="A9" s="67" t="s">
        <v>48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8"/>
      <c r="O9" s="68"/>
      <c r="P9" s="68"/>
      <c r="Q9" s="2"/>
    </row>
    <row r="10" spans="1:19" ht="24.6" customHeight="1" x14ac:dyDescent="0.25">
      <c r="A10" s="51" t="s">
        <v>61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</row>
    <row r="11" spans="1:19" ht="13.95" customHeight="1" x14ac:dyDescent="0.25">
      <c r="A11" s="53" t="s">
        <v>15</v>
      </c>
      <c r="B11" s="53" t="s">
        <v>16</v>
      </c>
      <c r="C11" s="55" t="s">
        <v>17</v>
      </c>
      <c r="D11" s="53" t="s">
        <v>18</v>
      </c>
      <c r="E11" s="53" t="s">
        <v>19</v>
      </c>
      <c r="F11" s="57" t="s">
        <v>20</v>
      </c>
      <c r="G11" s="58"/>
      <c r="H11" s="58"/>
      <c r="I11" s="58"/>
      <c r="J11" s="58"/>
      <c r="K11" s="59"/>
      <c r="L11" s="60" t="s">
        <v>21</v>
      </c>
      <c r="M11" s="61"/>
      <c r="N11" s="61"/>
      <c r="O11" s="61"/>
      <c r="P11" s="62"/>
      <c r="Q11" s="2"/>
    </row>
    <row r="12" spans="1:19" ht="86.4" customHeight="1" x14ac:dyDescent="0.25">
      <c r="A12" s="54"/>
      <c r="B12" s="54"/>
      <c r="C12" s="56"/>
      <c r="D12" s="54"/>
      <c r="E12" s="54"/>
      <c r="F12" s="3" t="s">
        <v>22</v>
      </c>
      <c r="G12" s="3" t="s">
        <v>23</v>
      </c>
      <c r="H12" s="3" t="s">
        <v>24</v>
      </c>
      <c r="I12" s="4" t="s">
        <v>46</v>
      </c>
      <c r="J12" s="3" t="s">
        <v>25</v>
      </c>
      <c r="K12" s="3" t="s">
        <v>26</v>
      </c>
      <c r="L12" s="3" t="s">
        <v>27</v>
      </c>
      <c r="M12" s="3" t="s">
        <v>24</v>
      </c>
      <c r="N12" s="4" t="s">
        <v>46</v>
      </c>
      <c r="O12" s="3" t="s">
        <v>25</v>
      </c>
      <c r="P12" s="3" t="s">
        <v>28</v>
      </c>
      <c r="Q12" s="2"/>
    </row>
    <row r="13" spans="1:19" ht="17.399999999999999" customHeight="1" x14ac:dyDescent="0.25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  <c r="Q13" s="2"/>
    </row>
    <row r="14" spans="1:19" ht="17.399999999999999" customHeight="1" x14ac:dyDescent="0.25">
      <c r="A14" s="6"/>
      <c r="B14" s="6"/>
      <c r="C14" s="7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2"/>
    </row>
    <row r="15" spans="1:19" ht="21" customHeight="1" x14ac:dyDescent="0.25">
      <c r="A15" s="5">
        <v>1</v>
      </c>
      <c r="B15" s="8"/>
      <c r="C15" s="9" t="s">
        <v>30</v>
      </c>
      <c r="D15" s="10" t="s">
        <v>31</v>
      </c>
      <c r="E15" s="11">
        <v>1</v>
      </c>
      <c r="F15" s="11"/>
      <c r="G15" s="11"/>
      <c r="H15" s="12"/>
      <c r="I15" s="12"/>
      <c r="J15" s="12"/>
      <c r="K15" s="11">
        <f>ROUND(J15+I15+H15,2)</f>
        <v>0</v>
      </c>
      <c r="L15" s="11">
        <f>ROUND(F15*E15,2)</f>
        <v>0</v>
      </c>
      <c r="M15" s="11">
        <f>ROUND(H15*E15,2)</f>
        <v>0</v>
      </c>
      <c r="N15" s="11">
        <f>ROUND(I15*E15,2)</f>
        <v>0</v>
      </c>
      <c r="O15" s="11">
        <f>ROUND(J15*E15,2)</f>
        <v>0</v>
      </c>
      <c r="P15" s="11">
        <f>ROUND(O15+N15+M15,2)</f>
        <v>0</v>
      </c>
      <c r="Q15" s="2"/>
      <c r="S15" s="1"/>
    </row>
    <row r="16" spans="1:19" ht="49.8" customHeight="1" x14ac:dyDescent="0.25">
      <c r="A16" s="5">
        <v>2</v>
      </c>
      <c r="B16" s="13"/>
      <c r="C16" s="9" t="s">
        <v>59</v>
      </c>
      <c r="D16" s="10" t="s">
        <v>32</v>
      </c>
      <c r="E16" s="34">
        <v>25</v>
      </c>
      <c r="F16" s="11"/>
      <c r="G16" s="11"/>
      <c r="H16" s="12"/>
      <c r="I16" s="12"/>
      <c r="J16" s="12"/>
      <c r="K16" s="11">
        <f>ROUND(J16+I16+H16,2)</f>
        <v>0</v>
      </c>
      <c r="L16" s="11">
        <f>ROUND(F16*E16,2)</f>
        <v>0</v>
      </c>
      <c r="M16" s="11">
        <f>ROUND(H16*E16,2)</f>
        <v>0</v>
      </c>
      <c r="N16" s="11">
        <f>ROUND(I16*E16,2)</f>
        <v>0</v>
      </c>
      <c r="O16" s="11">
        <f>ROUND(J16*E16,2)</f>
        <v>0</v>
      </c>
      <c r="P16" s="11">
        <f>ROUND(O16+N16+M16,2)</f>
        <v>0</v>
      </c>
      <c r="Q16" s="2"/>
    </row>
    <row r="17" spans="1:17" ht="19.2" customHeight="1" x14ac:dyDescent="0.25">
      <c r="A17" s="14">
        <v>3</v>
      </c>
      <c r="B17" s="8"/>
      <c r="C17" s="9" t="s">
        <v>58</v>
      </c>
      <c r="D17" s="10" t="s">
        <v>5</v>
      </c>
      <c r="E17" s="34">
        <v>26</v>
      </c>
      <c r="F17" s="11"/>
      <c r="G17" s="11"/>
      <c r="H17" s="12"/>
      <c r="I17" s="12"/>
      <c r="J17" s="12"/>
      <c r="K17" s="11">
        <f>ROUND(J17+I17+H17,2)</f>
        <v>0</v>
      </c>
      <c r="L17" s="11">
        <f>ROUND(F17*E17,2)</f>
        <v>0</v>
      </c>
      <c r="M17" s="11">
        <f>ROUND(H17*E17,2)</f>
        <v>0</v>
      </c>
      <c r="N17" s="11">
        <f>ROUND(I17*E17,2)</f>
        <v>0</v>
      </c>
      <c r="O17" s="11">
        <f>ROUND(J17*E17,2)</f>
        <v>0</v>
      </c>
      <c r="P17" s="11">
        <f>ROUND(O17+N17+M17,2)</f>
        <v>0</v>
      </c>
      <c r="Q17" s="2"/>
    </row>
    <row r="18" spans="1:17" ht="63" customHeight="1" x14ac:dyDescent="0.25">
      <c r="A18" s="5">
        <v>4</v>
      </c>
      <c r="B18" s="8"/>
      <c r="C18" s="9" t="s">
        <v>56</v>
      </c>
      <c r="D18" s="10" t="s">
        <v>32</v>
      </c>
      <c r="E18" s="34">
        <v>25</v>
      </c>
      <c r="F18" s="11"/>
      <c r="G18" s="11"/>
      <c r="H18" s="12"/>
      <c r="I18" s="12"/>
      <c r="J18" s="12"/>
      <c r="K18" s="11">
        <f>ROUND(J18+I18+H18,2)</f>
        <v>0</v>
      </c>
      <c r="L18" s="11">
        <f>ROUND(F18*E18,2)</f>
        <v>0</v>
      </c>
      <c r="M18" s="11">
        <f>ROUND(H18*E18,2)</f>
        <v>0</v>
      </c>
      <c r="N18" s="11">
        <f>ROUND(I18*E18,2)</f>
        <v>0</v>
      </c>
      <c r="O18" s="11">
        <f>ROUND(J18*E18,2)</f>
        <v>0</v>
      </c>
      <c r="P18" s="11">
        <f>ROUND(O18+N18+M18,2)</f>
        <v>0</v>
      </c>
      <c r="Q18" s="2"/>
    </row>
    <row r="19" spans="1:17" ht="16.8" customHeight="1" x14ac:dyDescent="0.25">
      <c r="A19" s="6"/>
      <c r="B19" s="6"/>
      <c r="C19" s="15" t="s">
        <v>57</v>
      </c>
      <c r="D19" s="6"/>
      <c r="E19" s="6"/>
      <c r="F19" s="6"/>
      <c r="G19" s="16"/>
      <c r="H19" s="16"/>
      <c r="I19" s="6"/>
      <c r="J19" s="6"/>
      <c r="K19" s="17"/>
      <c r="L19" s="17"/>
      <c r="M19" s="17"/>
      <c r="N19" s="17"/>
      <c r="O19" s="17"/>
      <c r="P19" s="17"/>
      <c r="Q19" s="2"/>
    </row>
    <row r="20" spans="1:17" ht="94.2" customHeight="1" x14ac:dyDescent="0.25">
      <c r="A20" s="14">
        <v>5</v>
      </c>
      <c r="B20" s="13"/>
      <c r="C20" s="32" t="s">
        <v>55</v>
      </c>
      <c r="D20" s="18" t="s">
        <v>0</v>
      </c>
      <c r="E20" s="34">
        <v>0.6</v>
      </c>
      <c r="F20" s="11"/>
      <c r="G20" s="11"/>
      <c r="H20" s="12"/>
      <c r="I20" s="12"/>
      <c r="J20" s="12"/>
      <c r="K20" s="11">
        <f>ROUND(J20+I20+H20,2)</f>
        <v>0</v>
      </c>
      <c r="L20" s="11">
        <f>ROUND(F20*E20,2)</f>
        <v>0</v>
      </c>
      <c r="M20" s="11">
        <f>ROUND(H20*E20,2)</f>
        <v>0</v>
      </c>
      <c r="N20" s="11">
        <f>ROUND(I20*E20,2)</f>
        <v>0</v>
      </c>
      <c r="O20" s="11">
        <f>ROUND(J20*E20,2)</f>
        <v>0</v>
      </c>
      <c r="P20" s="11">
        <f>ROUND(O20+N20+M20,2)</f>
        <v>0</v>
      </c>
      <c r="Q20" s="2"/>
    </row>
    <row r="21" spans="1:17" ht="49.8" customHeight="1" x14ac:dyDescent="0.25">
      <c r="A21" s="5">
        <v>6</v>
      </c>
      <c r="B21" s="8"/>
      <c r="C21" s="9" t="s">
        <v>53</v>
      </c>
      <c r="D21" s="10" t="s">
        <v>0</v>
      </c>
      <c r="E21" s="34">
        <v>0.45</v>
      </c>
      <c r="F21" s="11"/>
      <c r="G21" s="11"/>
      <c r="H21" s="12"/>
      <c r="I21" s="12"/>
      <c r="J21" s="12"/>
      <c r="K21" s="11">
        <f>ROUND(J21+I21+H21,2)</f>
        <v>0</v>
      </c>
      <c r="L21" s="11">
        <f>ROUND(F21*E21,2)</f>
        <v>0</v>
      </c>
      <c r="M21" s="11">
        <f>ROUND(H21*E21,2)</f>
        <v>0</v>
      </c>
      <c r="N21" s="11">
        <f>ROUND(I21*E21,2)</f>
        <v>0</v>
      </c>
      <c r="O21" s="11">
        <f>ROUND(J21*E21,2)</f>
        <v>0</v>
      </c>
      <c r="P21" s="11">
        <f>ROUND(O21+N21+M21,2)</f>
        <v>0</v>
      </c>
      <c r="Q21" s="2"/>
    </row>
    <row r="22" spans="1:17" ht="15.6" customHeight="1" x14ac:dyDescent="0.3">
      <c r="A22" s="19"/>
      <c r="B22" s="19"/>
      <c r="C22" s="20" t="s">
        <v>33</v>
      </c>
      <c r="D22" s="16"/>
      <c r="E22" s="16"/>
      <c r="F22" s="16"/>
      <c r="G22" s="16"/>
      <c r="H22" s="16"/>
      <c r="I22" s="16"/>
      <c r="J22" s="16"/>
      <c r="K22" s="21"/>
      <c r="L22" s="21"/>
      <c r="M22" s="21"/>
      <c r="N22" s="21"/>
      <c r="O22" s="21"/>
      <c r="P22" s="21"/>
      <c r="Q22" s="2"/>
    </row>
    <row r="23" spans="1:17" ht="49.8" customHeight="1" x14ac:dyDescent="0.25">
      <c r="A23" s="5">
        <v>7</v>
      </c>
      <c r="B23" s="13"/>
      <c r="C23" s="32" t="s">
        <v>51</v>
      </c>
      <c r="D23" s="10" t="s">
        <v>0</v>
      </c>
      <c r="E23" s="33">
        <v>0.4</v>
      </c>
      <c r="F23" s="11"/>
      <c r="G23" s="11"/>
      <c r="H23" s="12"/>
      <c r="I23" s="12"/>
      <c r="J23" s="12"/>
      <c r="K23" s="11">
        <f t="shared" ref="K23:K30" si="0">ROUND(J23+I23+H23,2)</f>
        <v>0</v>
      </c>
      <c r="L23" s="11">
        <f t="shared" ref="L23:L30" si="1">ROUND(F23*E23,2)</f>
        <v>0</v>
      </c>
      <c r="M23" s="11">
        <f t="shared" ref="M23:M30" si="2">ROUND(H23*E23,2)</f>
        <v>0</v>
      </c>
      <c r="N23" s="11">
        <f t="shared" ref="N23:N30" si="3">ROUND(I23*E23,2)</f>
        <v>0</v>
      </c>
      <c r="O23" s="11">
        <f t="shared" ref="O23:O30" si="4">ROUND(J23*E23,2)</f>
        <v>0</v>
      </c>
      <c r="P23" s="11">
        <f t="shared" ref="P23:P30" si="5">ROUND(O23+N23+M23,2)</f>
        <v>0</v>
      </c>
      <c r="Q23" s="2"/>
    </row>
    <row r="24" spans="1:17" ht="46.8" customHeight="1" x14ac:dyDescent="0.25">
      <c r="A24" s="14">
        <v>8</v>
      </c>
      <c r="B24" s="13"/>
      <c r="C24" s="9" t="s">
        <v>49</v>
      </c>
      <c r="D24" s="10" t="s">
        <v>5</v>
      </c>
      <c r="E24" s="33">
        <v>33</v>
      </c>
      <c r="F24" s="11"/>
      <c r="G24" s="11"/>
      <c r="H24" s="12"/>
      <c r="I24" s="12"/>
      <c r="J24" s="12"/>
      <c r="K24" s="11">
        <f t="shared" si="0"/>
        <v>0</v>
      </c>
      <c r="L24" s="11">
        <f t="shared" si="1"/>
        <v>0</v>
      </c>
      <c r="M24" s="11">
        <f t="shared" si="2"/>
        <v>0</v>
      </c>
      <c r="N24" s="11">
        <f t="shared" si="3"/>
        <v>0</v>
      </c>
      <c r="O24" s="11">
        <f t="shared" si="4"/>
        <v>0</v>
      </c>
      <c r="P24" s="11">
        <f t="shared" si="5"/>
        <v>0</v>
      </c>
      <c r="Q24" s="2"/>
    </row>
    <row r="25" spans="1:17" ht="51" customHeight="1" x14ac:dyDescent="0.25">
      <c r="A25" s="14">
        <v>9</v>
      </c>
      <c r="B25" s="13"/>
      <c r="C25" s="9" t="s">
        <v>52</v>
      </c>
      <c r="D25" s="10" t="s">
        <v>34</v>
      </c>
      <c r="E25" s="33">
        <v>23.5</v>
      </c>
      <c r="F25" s="11"/>
      <c r="G25" s="11"/>
      <c r="H25" s="12"/>
      <c r="I25" s="12"/>
      <c r="J25" s="12"/>
      <c r="K25" s="11">
        <f t="shared" si="0"/>
        <v>0</v>
      </c>
      <c r="L25" s="11">
        <f t="shared" si="1"/>
        <v>0</v>
      </c>
      <c r="M25" s="11">
        <f t="shared" si="2"/>
        <v>0</v>
      </c>
      <c r="N25" s="11">
        <f t="shared" si="3"/>
        <v>0</v>
      </c>
      <c r="O25" s="11">
        <f t="shared" si="4"/>
        <v>0</v>
      </c>
      <c r="P25" s="11">
        <f t="shared" si="5"/>
        <v>0</v>
      </c>
      <c r="Q25" s="2"/>
    </row>
    <row r="26" spans="1:17" ht="63.6" customHeight="1" x14ac:dyDescent="0.25">
      <c r="A26" s="14">
        <v>10</v>
      </c>
      <c r="B26" s="13"/>
      <c r="C26" s="9" t="s">
        <v>4</v>
      </c>
      <c r="D26" s="10" t="s">
        <v>5</v>
      </c>
      <c r="E26" s="11">
        <v>33</v>
      </c>
      <c r="F26" s="11"/>
      <c r="G26" s="11"/>
      <c r="H26" s="12"/>
      <c r="I26" s="12"/>
      <c r="J26" s="12"/>
      <c r="K26" s="11">
        <f t="shared" si="0"/>
        <v>0</v>
      </c>
      <c r="L26" s="11">
        <f t="shared" si="1"/>
        <v>0</v>
      </c>
      <c r="M26" s="11">
        <f t="shared" si="2"/>
        <v>0</v>
      </c>
      <c r="N26" s="11">
        <f t="shared" si="3"/>
        <v>0</v>
      </c>
      <c r="O26" s="11">
        <f t="shared" si="4"/>
        <v>0</v>
      </c>
      <c r="P26" s="11">
        <f t="shared" si="5"/>
        <v>0</v>
      </c>
      <c r="Q26" s="2"/>
    </row>
    <row r="27" spans="1:17" ht="35.4" customHeight="1" x14ac:dyDescent="0.25">
      <c r="A27" s="5">
        <v>11</v>
      </c>
      <c r="B27" s="8"/>
      <c r="C27" s="9" t="s">
        <v>3</v>
      </c>
      <c r="D27" s="10" t="s">
        <v>34</v>
      </c>
      <c r="E27" s="11">
        <v>6.8</v>
      </c>
      <c r="F27" s="11"/>
      <c r="G27" s="11"/>
      <c r="H27" s="12"/>
      <c r="I27" s="12"/>
      <c r="J27" s="12"/>
      <c r="K27" s="11">
        <f t="shared" si="0"/>
        <v>0</v>
      </c>
      <c r="L27" s="11">
        <f t="shared" si="1"/>
        <v>0</v>
      </c>
      <c r="M27" s="11">
        <f t="shared" si="2"/>
        <v>0</v>
      </c>
      <c r="N27" s="11">
        <f t="shared" si="3"/>
        <v>0</v>
      </c>
      <c r="O27" s="11">
        <f t="shared" si="4"/>
        <v>0</v>
      </c>
      <c r="P27" s="11">
        <f t="shared" si="5"/>
        <v>0</v>
      </c>
      <c r="Q27" s="2"/>
    </row>
    <row r="28" spans="1:17" ht="34.200000000000003" customHeight="1" x14ac:dyDescent="0.25">
      <c r="A28" s="5">
        <v>12</v>
      </c>
      <c r="B28" s="8"/>
      <c r="C28" s="9" t="s">
        <v>2</v>
      </c>
      <c r="D28" s="10" t="s">
        <v>34</v>
      </c>
      <c r="E28" s="11">
        <v>21.6</v>
      </c>
      <c r="F28" s="11"/>
      <c r="G28" s="11"/>
      <c r="H28" s="12"/>
      <c r="I28" s="12"/>
      <c r="J28" s="12"/>
      <c r="K28" s="11">
        <f t="shared" si="0"/>
        <v>0</v>
      </c>
      <c r="L28" s="11">
        <f t="shared" si="1"/>
        <v>0</v>
      </c>
      <c r="M28" s="11">
        <f t="shared" si="2"/>
        <v>0</v>
      </c>
      <c r="N28" s="11">
        <f t="shared" si="3"/>
        <v>0</v>
      </c>
      <c r="O28" s="11">
        <f t="shared" si="4"/>
        <v>0</v>
      </c>
      <c r="P28" s="11">
        <f t="shared" si="5"/>
        <v>0</v>
      </c>
      <c r="Q28" s="2"/>
    </row>
    <row r="29" spans="1:17" ht="34.200000000000003" customHeight="1" x14ac:dyDescent="0.25">
      <c r="A29" s="5">
        <v>13</v>
      </c>
      <c r="B29" s="8"/>
      <c r="C29" s="9" t="s">
        <v>35</v>
      </c>
      <c r="D29" s="10" t="s">
        <v>36</v>
      </c>
      <c r="E29" s="11">
        <v>6.8</v>
      </c>
      <c r="F29" s="11"/>
      <c r="G29" s="11"/>
      <c r="H29" s="12"/>
      <c r="I29" s="12"/>
      <c r="J29" s="12"/>
      <c r="K29" s="11">
        <f t="shared" si="0"/>
        <v>0</v>
      </c>
      <c r="L29" s="11">
        <f t="shared" si="1"/>
        <v>0</v>
      </c>
      <c r="M29" s="11">
        <f t="shared" si="2"/>
        <v>0</v>
      </c>
      <c r="N29" s="11">
        <f t="shared" si="3"/>
        <v>0</v>
      </c>
      <c r="O29" s="11">
        <f t="shared" si="4"/>
        <v>0</v>
      </c>
      <c r="P29" s="11">
        <f t="shared" si="5"/>
        <v>0</v>
      </c>
      <c r="Q29" s="2"/>
    </row>
    <row r="30" spans="1:17" ht="38.4" customHeight="1" x14ac:dyDescent="0.25">
      <c r="A30" s="5">
        <v>14</v>
      </c>
      <c r="B30" s="8"/>
      <c r="C30" s="9" t="s">
        <v>37</v>
      </c>
      <c r="D30" s="10" t="s">
        <v>36</v>
      </c>
      <c r="E30" s="11">
        <v>3</v>
      </c>
      <c r="F30" s="11"/>
      <c r="G30" s="11"/>
      <c r="H30" s="12"/>
      <c r="I30" s="12"/>
      <c r="J30" s="12"/>
      <c r="K30" s="11">
        <f t="shared" si="0"/>
        <v>0</v>
      </c>
      <c r="L30" s="11">
        <f t="shared" si="1"/>
        <v>0</v>
      </c>
      <c r="M30" s="11">
        <f t="shared" si="2"/>
        <v>0</v>
      </c>
      <c r="N30" s="11">
        <f t="shared" si="3"/>
        <v>0</v>
      </c>
      <c r="O30" s="11">
        <f t="shared" si="4"/>
        <v>0</v>
      </c>
      <c r="P30" s="11">
        <f t="shared" si="5"/>
        <v>0</v>
      </c>
      <c r="Q30" s="2"/>
    </row>
    <row r="31" spans="1:17" ht="16.8" customHeight="1" x14ac:dyDescent="0.25">
      <c r="A31" s="6"/>
      <c r="B31" s="6"/>
      <c r="C31" s="22" t="s">
        <v>38</v>
      </c>
      <c r="D31" s="6"/>
      <c r="E31" s="6"/>
      <c r="F31" s="6"/>
      <c r="G31" s="21"/>
      <c r="H31" s="21"/>
      <c r="I31" s="6"/>
      <c r="J31" s="6"/>
      <c r="K31" s="17"/>
      <c r="L31" s="23"/>
      <c r="M31" s="17"/>
      <c r="N31" s="17"/>
      <c r="O31" s="17"/>
      <c r="P31" s="17"/>
      <c r="Q31" s="2"/>
    </row>
    <row r="32" spans="1:17" ht="79.8" customHeight="1" x14ac:dyDescent="0.25">
      <c r="A32" s="14">
        <v>15</v>
      </c>
      <c r="B32" s="13"/>
      <c r="C32" s="9" t="s">
        <v>50</v>
      </c>
      <c r="D32" s="10" t="s">
        <v>5</v>
      </c>
      <c r="E32" s="11">
        <v>39</v>
      </c>
      <c r="F32" s="11"/>
      <c r="G32" s="11"/>
      <c r="H32" s="12"/>
      <c r="I32" s="12"/>
      <c r="J32" s="12"/>
      <c r="K32" s="11">
        <f>ROUND(J32+I32+H32,2)</f>
        <v>0</v>
      </c>
      <c r="L32" s="11">
        <f>ROUND(F32*E32,2)</f>
        <v>0</v>
      </c>
      <c r="M32" s="11">
        <f>ROUND(H32*E32,2)</f>
        <v>0</v>
      </c>
      <c r="N32" s="11">
        <f>ROUND(I32*E32,2)</f>
        <v>0</v>
      </c>
      <c r="O32" s="11">
        <f>ROUND(J32*E32,2)</f>
        <v>0</v>
      </c>
      <c r="P32" s="11">
        <f>ROUND(O32+N32+M32,2)</f>
        <v>0</v>
      </c>
      <c r="Q32" s="2"/>
    </row>
    <row r="33" spans="1:17" ht="17.399999999999999" customHeight="1" x14ac:dyDescent="0.25">
      <c r="A33" s="6"/>
      <c r="B33" s="6"/>
      <c r="C33" s="22" t="s">
        <v>39</v>
      </c>
      <c r="D33" s="6"/>
      <c r="E33" s="6"/>
      <c r="F33" s="6"/>
      <c r="G33" s="21"/>
      <c r="H33" s="21"/>
      <c r="I33" s="6"/>
      <c r="J33" s="6"/>
      <c r="K33" s="17"/>
      <c r="L33" s="23"/>
      <c r="M33" s="17"/>
      <c r="N33" s="17"/>
      <c r="O33" s="17"/>
      <c r="P33" s="17"/>
      <c r="Q33" s="2"/>
    </row>
    <row r="34" spans="1:17" ht="46.8" customHeight="1" x14ac:dyDescent="0.25">
      <c r="A34" s="5">
        <v>16</v>
      </c>
      <c r="B34" s="8"/>
      <c r="C34" s="9" t="s">
        <v>60</v>
      </c>
      <c r="D34" s="10" t="s">
        <v>5</v>
      </c>
      <c r="E34" s="34">
        <v>27</v>
      </c>
      <c r="F34" s="11"/>
      <c r="G34" s="11"/>
      <c r="H34" s="12"/>
      <c r="I34" s="12"/>
      <c r="J34" s="12"/>
      <c r="K34" s="11">
        <f>ROUND(J34+I34+H34,2)</f>
        <v>0</v>
      </c>
      <c r="L34" s="24">
        <f>ROUND(F34*E34,2)</f>
        <v>0</v>
      </c>
      <c r="M34" s="11">
        <f>ROUND(H34*E34,2)</f>
        <v>0</v>
      </c>
      <c r="N34" s="11">
        <f>ROUND(I34*E34,2)</f>
        <v>0</v>
      </c>
      <c r="O34" s="11">
        <f>ROUND(J34*E34,2)</f>
        <v>0</v>
      </c>
      <c r="P34" s="11">
        <f>ROUND(O34+N34+M34,2)</f>
        <v>0</v>
      </c>
      <c r="Q34" s="2"/>
    </row>
    <row r="35" spans="1:17" ht="66.599999999999994" customHeight="1" x14ac:dyDescent="0.25">
      <c r="A35" s="5">
        <v>17</v>
      </c>
      <c r="B35" s="8"/>
      <c r="C35" s="9" t="s">
        <v>54</v>
      </c>
      <c r="D35" s="10" t="s">
        <v>5</v>
      </c>
      <c r="E35" s="34">
        <v>1.8</v>
      </c>
      <c r="F35" s="11"/>
      <c r="G35" s="11"/>
      <c r="H35" s="12"/>
      <c r="I35" s="12"/>
      <c r="J35" s="12"/>
      <c r="K35" s="11">
        <f>ROUND(J35+I35+H35,2)</f>
        <v>0</v>
      </c>
      <c r="L35" s="24">
        <f>ROUND(F35*E35,2)</f>
        <v>0</v>
      </c>
      <c r="M35" s="11">
        <f>ROUND(H35*E35,2)</f>
        <v>0</v>
      </c>
      <c r="N35" s="11">
        <f>ROUND(I35*E35,2)</f>
        <v>0</v>
      </c>
      <c r="O35" s="11">
        <f>ROUND(J35*E35,2)</f>
        <v>0</v>
      </c>
      <c r="P35" s="11">
        <f>ROUND(O35+N35+M35,2)</f>
        <v>0</v>
      </c>
      <c r="Q35" s="2"/>
    </row>
    <row r="36" spans="1:17" ht="17.399999999999999" customHeight="1" x14ac:dyDescent="0.25">
      <c r="A36" s="8"/>
      <c r="B36" s="8"/>
      <c r="C36" s="25" t="s">
        <v>40</v>
      </c>
      <c r="D36" s="8"/>
      <c r="E36" s="8"/>
      <c r="F36" s="8"/>
      <c r="G36" s="8"/>
      <c r="H36" s="26"/>
      <c r="I36" s="26"/>
      <c r="J36" s="26"/>
      <c r="K36" s="8"/>
      <c r="L36" s="27">
        <f>SUM(L15:L34)</f>
        <v>0</v>
      </c>
      <c r="M36" s="28">
        <f>SUM(M15:M34)</f>
        <v>0</v>
      </c>
      <c r="N36" s="28">
        <f>SUM(N15:N34)</f>
        <v>0</v>
      </c>
      <c r="O36" s="28">
        <f>SUM(O15:O34)</f>
        <v>0</v>
      </c>
      <c r="P36" s="28">
        <f>SUM(P15:P34)</f>
        <v>0</v>
      </c>
      <c r="Q36" s="2"/>
    </row>
    <row r="37" spans="1:17" ht="14.55" customHeight="1" x14ac:dyDescent="0.25">
      <c r="A37" s="35"/>
      <c r="B37" s="35"/>
      <c r="C37" s="36"/>
      <c r="D37" s="37" t="s">
        <v>41</v>
      </c>
      <c r="E37" s="38"/>
      <c r="F37" s="38"/>
      <c r="G37" s="38"/>
      <c r="H37" s="38"/>
      <c r="I37" s="38"/>
      <c r="J37" s="38"/>
      <c r="K37" s="39"/>
      <c r="L37" s="27">
        <f>L36</f>
        <v>0</v>
      </c>
      <c r="M37" s="28">
        <f>M36</f>
        <v>0</v>
      </c>
      <c r="N37" s="28">
        <f>N36</f>
        <v>0</v>
      </c>
      <c r="O37" s="28">
        <f>O36</f>
        <v>0</v>
      </c>
      <c r="P37" s="28">
        <f>P36</f>
        <v>0</v>
      </c>
      <c r="Q37" s="2"/>
    </row>
    <row r="38" spans="1:17" ht="31.8" customHeight="1" x14ac:dyDescent="0.25">
      <c r="A38" s="40"/>
      <c r="B38" s="40"/>
      <c r="C38" s="40"/>
      <c r="D38" s="40"/>
      <c r="E38" s="40"/>
      <c r="F38" s="40"/>
      <c r="G38" s="41"/>
      <c r="H38" s="42" t="s">
        <v>47</v>
      </c>
      <c r="I38" s="43"/>
      <c r="J38" s="43"/>
      <c r="K38" s="44"/>
      <c r="L38" s="31">
        <v>0</v>
      </c>
      <c r="M38" s="8"/>
      <c r="N38" s="8"/>
      <c r="O38" s="8"/>
      <c r="P38" s="28">
        <f>ROUND(P37*L38,2)</f>
        <v>0</v>
      </c>
      <c r="Q38" s="2"/>
    </row>
    <row r="39" spans="1:17" ht="25.2" customHeight="1" x14ac:dyDescent="0.25">
      <c r="A39" s="40"/>
      <c r="B39" s="40"/>
      <c r="C39" s="40"/>
      <c r="D39" s="40"/>
      <c r="E39" s="40"/>
      <c r="F39" s="40"/>
      <c r="G39" s="41"/>
      <c r="H39" s="42" t="s">
        <v>1</v>
      </c>
      <c r="I39" s="43"/>
      <c r="J39" s="43"/>
      <c r="K39" s="44"/>
      <c r="L39" s="8"/>
      <c r="M39" s="8"/>
      <c r="N39" s="8"/>
      <c r="O39" s="8"/>
      <c r="P39" s="8"/>
      <c r="Q39" s="2"/>
    </row>
    <row r="40" spans="1:17" ht="18.600000000000001" customHeight="1" x14ac:dyDescent="0.25">
      <c r="A40" s="40"/>
      <c r="B40" s="40"/>
      <c r="C40" s="40"/>
      <c r="D40" s="40"/>
      <c r="E40" s="40"/>
      <c r="F40" s="40"/>
      <c r="G40" s="41"/>
      <c r="H40" s="45" t="s">
        <v>42</v>
      </c>
      <c r="I40" s="46"/>
      <c r="J40" s="46"/>
      <c r="K40" s="47"/>
      <c r="L40" s="29">
        <v>0</v>
      </c>
      <c r="M40" s="8"/>
      <c r="N40" s="8"/>
      <c r="O40" s="8"/>
      <c r="P40" s="28">
        <f>ROUND(P36*L40,2)</f>
        <v>0</v>
      </c>
      <c r="Q40" s="2"/>
    </row>
    <row r="41" spans="1:17" ht="30.6" customHeight="1" x14ac:dyDescent="0.25">
      <c r="A41" s="40"/>
      <c r="B41" s="40"/>
      <c r="C41" s="40"/>
      <c r="D41" s="40"/>
      <c r="E41" s="40"/>
      <c r="F41" s="40"/>
      <c r="G41" s="41"/>
      <c r="H41" s="48" t="s">
        <v>43</v>
      </c>
      <c r="I41" s="49"/>
      <c r="J41" s="49"/>
      <c r="K41" s="50"/>
      <c r="L41" s="8"/>
      <c r="M41" s="8"/>
      <c r="N41" s="8"/>
      <c r="O41" s="8"/>
      <c r="P41" s="28">
        <f>ROUND(SUM(P37:P40),2)</f>
        <v>0</v>
      </c>
      <c r="Q41" s="2"/>
    </row>
    <row r="42" spans="1:17" ht="15" customHeight="1" x14ac:dyDescent="0.25">
      <c r="A42" s="40"/>
      <c r="B42" s="40"/>
      <c r="C42" s="40"/>
      <c r="D42" s="40"/>
      <c r="E42" s="40"/>
      <c r="F42" s="40"/>
      <c r="G42" s="41"/>
      <c r="H42" s="45" t="s">
        <v>44</v>
      </c>
      <c r="I42" s="46"/>
      <c r="J42" s="46"/>
      <c r="K42" s="47"/>
      <c r="L42" s="30">
        <v>0.21</v>
      </c>
      <c r="M42" s="8"/>
      <c r="N42" s="8"/>
      <c r="O42" s="8"/>
      <c r="P42" s="28">
        <f>ROUND(P41*L42,2)</f>
        <v>0</v>
      </c>
      <c r="Q42" s="2"/>
    </row>
    <row r="43" spans="1:17" ht="30.6" customHeight="1" x14ac:dyDescent="0.25">
      <c r="A43" s="40"/>
      <c r="B43" s="40"/>
      <c r="C43" s="40"/>
      <c r="D43" s="40"/>
      <c r="E43" s="40"/>
      <c r="F43" s="40"/>
      <c r="G43" s="41"/>
      <c r="H43" s="48" t="s">
        <v>45</v>
      </c>
      <c r="I43" s="49"/>
      <c r="J43" s="49"/>
      <c r="K43" s="50"/>
      <c r="L43" s="8"/>
      <c r="M43" s="8"/>
      <c r="N43" s="8"/>
      <c r="O43" s="8"/>
      <c r="P43" s="28">
        <f>P41+P42</f>
        <v>0</v>
      </c>
      <c r="Q43" s="2"/>
    </row>
  </sheetData>
  <mergeCells count="33">
    <mergeCell ref="A1:Q1"/>
    <mergeCell ref="A2:B2"/>
    <mergeCell ref="C2:P2"/>
    <mergeCell ref="A3:B3"/>
    <mergeCell ref="C3:P3"/>
    <mergeCell ref="A4:B4"/>
    <mergeCell ref="C4:P4"/>
    <mergeCell ref="A5:B5"/>
    <mergeCell ref="C5:P5"/>
    <mergeCell ref="A6:B6"/>
    <mergeCell ref="C6:P6"/>
    <mergeCell ref="A7:B7"/>
    <mergeCell ref="C7:P7"/>
    <mergeCell ref="A8:Q8"/>
    <mergeCell ref="A9:M9"/>
    <mergeCell ref="N9:P9"/>
    <mergeCell ref="A10:Q10"/>
    <mergeCell ref="A11:A12"/>
    <mergeCell ref="B11:B12"/>
    <mergeCell ref="C11:C12"/>
    <mergeCell ref="D11:D12"/>
    <mergeCell ref="E11:E12"/>
    <mergeCell ref="F11:K11"/>
    <mergeCell ref="L11:P11"/>
    <mergeCell ref="A37:C37"/>
    <mergeCell ref="D37:K37"/>
    <mergeCell ref="A38:G43"/>
    <mergeCell ref="H38:K38"/>
    <mergeCell ref="H39:K39"/>
    <mergeCell ref="H40:K40"/>
    <mergeCell ref="H41:K41"/>
    <mergeCell ref="H42:K42"/>
    <mergeCell ref="H43:K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Ozols</dc:creator>
  <cp:lastModifiedBy>Lietotajs</cp:lastModifiedBy>
  <dcterms:created xsi:type="dcterms:W3CDTF">2025-07-08T16:57:37Z</dcterms:created>
  <dcterms:modified xsi:type="dcterms:W3CDTF">2025-07-28T17:32:10Z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2025-07-08T00:00:00Z</vt:filetime>
  </property>
  <property fmtid="{D5CDD505-2E9C-101B-9397-08002B2CF9AE}" pid="3" name="Creator">
    <vt:lpwstr>Microsoft® Excel® LTSC</vt:lpwstr>
  </property>
  <property fmtid="{D5CDD505-2E9C-101B-9397-08002B2CF9AE}" pid="4" name="LastSaved">
    <vt:filetime>2025-07-08T00:00:00Z</vt:filetime>
  </property>
  <property fmtid="{D5CDD505-2E9C-101B-9397-08002B2CF9AE}" pid="5" name="Producer">
    <vt:lpwstr>Microsoft® Excel® LTSC</vt:lpwstr>
  </property>
</Properties>
</file>