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Šī_darbgrāmata" defaultThemeVersion="124226"/>
  <mc:AlternateContent xmlns:mc="http://schemas.openxmlformats.org/markup-compatibility/2006">
    <mc:Choice Requires="x15">
      <x15ac:absPath xmlns:x15ac="http://schemas.microsoft.com/office/spreadsheetml/2010/11/ac" url="C:\Users\dace.ailte\Documents\IEPIRKUMI\LS_2025_25_HESBURGER KANALIZĀCIJAS IZBŪVE\"/>
    </mc:Choice>
  </mc:AlternateContent>
  <xr:revisionPtr revIDLastSave="0" documentId="13_ncr:1_{55F40674-ADB9-46A4-A901-FA46255D0DE9}" xr6:coauthVersionLast="47" xr6:coauthVersionMax="47" xr10:uidLastSave="{00000000-0000-0000-0000-000000000000}"/>
  <bookViews>
    <workbookView xWindow="-108" yWindow="-108" windowWidth="23256" windowHeight="12456" tabRatio="801" activeTab="2" xr2:uid="{00000000-000D-0000-FFFF-FFFF00000000}"/>
  </bookViews>
  <sheets>
    <sheet name="KT" sheetId="5" r:id="rId1"/>
    <sheet name="KS 1" sheetId="23" r:id="rId2"/>
    <sheet name="K1" sheetId="134" r:id="rId3"/>
  </sheets>
  <definedNames>
    <definedName name="_xlnm.Print_Area" localSheetId="1">'KS 1'!$A$1:$I$22</definedName>
    <definedName name="_xlnm.Print_Area" localSheetId="0">KT!$A$1:$C$35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34" l="1"/>
  <c r="G15" i="23" s="1"/>
  <c r="M39" i="134"/>
  <c r="I15" i="23" s="1"/>
  <c r="N39" i="134" l="1"/>
  <c r="F15" i="23" s="1"/>
  <c r="P39" i="134" l="1"/>
  <c r="H15" i="23" s="1"/>
  <c r="Q39" i="134"/>
  <c r="E15" i="23" s="1"/>
  <c r="E16" i="23" s="1"/>
  <c r="I16" i="23" l="1"/>
  <c r="G16" i="23"/>
  <c r="H16" i="23" l="1"/>
  <c r="F16" i="23" l="1"/>
  <c r="E17" i="23" l="1"/>
  <c r="E18" i="23" s="1"/>
  <c r="E19" i="23"/>
  <c r="E20" i="23" l="1"/>
  <c r="C20" i="5" s="1"/>
  <c r="C21" i="5" s="1"/>
  <c r="C22" i="5" l="1"/>
  <c r="C23" i="5"/>
  <c r="I11" i="23"/>
  <c r="I10" i="23" l="1"/>
</calcChain>
</file>

<file path=xl/sharedStrings.xml><?xml version="1.0" encoding="utf-8"?>
<sst xmlns="http://schemas.openxmlformats.org/spreadsheetml/2006/main" count="127" uniqueCount="94">
  <si>
    <t>Nr. p. k.</t>
  </si>
  <si>
    <t>Kods</t>
  </si>
  <si>
    <t>Mērvienība</t>
  </si>
  <si>
    <t>Daudzums</t>
  </si>
  <si>
    <t>Kopējā darbietilpība, c/h</t>
  </si>
  <si>
    <t>Tai skaitā</t>
  </si>
  <si>
    <t>Kopā:</t>
  </si>
  <si>
    <t>Virsizdevumi (%)</t>
  </si>
  <si>
    <t>t.sk. darba aizsardzība (%)</t>
  </si>
  <si>
    <t>Peļņa (%)</t>
  </si>
  <si>
    <t>Objekta nosaukums</t>
  </si>
  <si>
    <t>PVN (21%):</t>
  </si>
  <si>
    <t>Pavisam būvniecības izmaksas:</t>
  </si>
  <si>
    <t>Par kopējo summu, EUR</t>
  </si>
  <si>
    <t>Sastādija:</t>
  </si>
  <si>
    <t>(paraksts un tā atšifrējums, datums)</t>
  </si>
  <si>
    <t>Objekta izmaksas, euro</t>
  </si>
  <si>
    <t>Apstiprinu</t>
  </si>
  <si>
    <t>(pasūtītāja paraksts un tā atšifrējum)</t>
  </si>
  <si>
    <t>Z.v.</t>
  </si>
  <si>
    <t>________  gada ___. _______________</t>
  </si>
  <si>
    <t>Būvizstrādājumi</t>
  </si>
  <si>
    <t xml:space="preserve">Mehānismi </t>
  </si>
  <si>
    <t>Darba alga</t>
  </si>
  <si>
    <t>Tāmes izmaksas</t>
  </si>
  <si>
    <t>Būvdarbu veids vai konstruktīvā elementa nosaukums</t>
  </si>
  <si>
    <t>Kods, tāmes Nr.</t>
  </si>
  <si>
    <t>Būvdarbu  nosaukums</t>
  </si>
  <si>
    <t>Darbietilpība (c/h)</t>
  </si>
  <si>
    <t>Būvniecības koptāme</t>
  </si>
  <si>
    <t>Sastādīja</t>
  </si>
  <si>
    <t>(paraksts un tā atšifrējums,datums)</t>
  </si>
  <si>
    <t>Pārbaudīja:</t>
  </si>
  <si>
    <t xml:space="preserve">Sertifikāta Nr.: </t>
  </si>
  <si>
    <t xml:space="preserve">Pasūtījuma Nr. </t>
  </si>
  <si>
    <t xml:space="preserve">Tāme sastādīta </t>
  </si>
  <si>
    <t>Pasūtījuma Nr.</t>
  </si>
  <si>
    <t>Vienības izmaksas</t>
  </si>
  <si>
    <t>Kopā uz visu apjomu</t>
  </si>
  <si>
    <t>Laika norma (c/h)</t>
  </si>
  <si>
    <t>Darba samaksas likme (euro/h)</t>
  </si>
  <si>
    <t>Darba alga (euro)</t>
  </si>
  <si>
    <t>Būvizstrādājumi (euro)</t>
  </si>
  <si>
    <t>Mehānismi (euro)</t>
  </si>
  <si>
    <t>Kopā (euro)</t>
  </si>
  <si>
    <t>Summa (euro)</t>
  </si>
  <si>
    <t>Tiešās izmaksas kopā, t.sk. darba devēja sociālais nodoklis(23,59%)</t>
  </si>
  <si>
    <t>Tips, marka</t>
  </si>
  <si>
    <t>gb.</t>
  </si>
  <si>
    <t xml:space="preserve">Pasūtītājs: </t>
  </si>
  <si>
    <t xml:space="preserve">Objekta nosaukums: </t>
  </si>
  <si>
    <t xml:space="preserve">Būves nosaukums:  </t>
  </si>
  <si>
    <t xml:space="preserve">Objekta adrese:  </t>
  </si>
  <si>
    <t xml:space="preserve"> Kanalizācija K1. Ārejie tīkli</t>
  </si>
  <si>
    <t xml:space="preserve">Sadzīves kanalizācija </t>
  </si>
  <si>
    <t>Caurules un to izbūves materiāli:</t>
  </si>
  <si>
    <t>PP-B gluda monolītsienu kanalizācijas caurule OD160 (SN8/T8) ar rūpnieciski formētu uzmavu un blīvgredzenu; Evopipes RIGID MONO PP vai ekvivalents; tīklu montāža, tranšejas rakšana, nostiprināšana un aizbēršana, grunts aizvešana un atvešana</t>
  </si>
  <si>
    <t>t.m.</t>
  </si>
  <si>
    <t xml:space="preserve">Putu polistirola čaula caurulei OD160; Tenapors T vai ekvivalents; montāžas darbi </t>
  </si>
  <si>
    <t xml:space="preserve">Aizsargcaurule OD200; Evopipes RIGID MONO PP vai ekvivalents; montāžas darbi </t>
  </si>
  <si>
    <t xml:space="preserve">Dzelzsbetona balsts cauruļvadam OD200; montāžas darbi </t>
  </si>
  <si>
    <t>Smilts pamatnes ierīkošana zem cauruļvadiem 0,15 m un cauruļvada apbērums 0,30m</t>
  </si>
  <si>
    <t>m3</t>
  </si>
  <si>
    <t>PP veidgabali gludsienu caurulēm</t>
  </si>
  <si>
    <t>kmpl.</t>
  </si>
  <si>
    <t>Akas, to materiāli un citas iekārtas:</t>
  </si>
  <si>
    <t>PP kanalizācijas skataka DN400 (K1-6) ar teleskopisku risinājumu, pamatni ar pievienojumiem (0 OD160/180 OD160) un apaļu lūkas pārsedzi DN315 (rāmis ar vāku, kaļamā ķeta, izbūves klase D400/40t); Evopipes vai ekvivalents; H = 2.56m, montāžas darbi</t>
  </si>
  <si>
    <t>Dzelzsbetona grodu skataka DN1500 (K1-7) ar kāpšļiem, rūpnieciski ražotu groda pamatni, betonētam teknēm (0 OD160/170 OD160), pārseguma plātni, regulējošiem gredzeniem, apaļu lūkas pārsedzi DN600 (rāmis ar vāku, kaļamā ķeta, peldošā tipa, izbūves klase D400/40t), ārējo hidroizolāciju, PP aizsarguzmavām OD160 un cauruļvada pārkritumu OD160; H = 4,60 m, montāžas darbi</t>
  </si>
  <si>
    <t>PP kanalizācijas skataka DN400 (K1-8) ar teleskopisku risinājumu, pamatni ar pievienojumiem (0 OD160/180 OD160) un apaļu lūkas pārsedzi DN315 (rāmis ar vāku, kaļamā ķeta, izbūves klase D400/40t); Evopipes vai ekvivalents; H = 2,52m, montāžas darbi</t>
  </si>
  <si>
    <t>PP aizsarguzmava kanalizācijas caurules OD160 izbūvei esošā akā (K1-9e)</t>
  </si>
  <si>
    <t>Divdaļīga aizsargcaurule esošiem kabeļiem inženiertīklu krustošanās vietās</t>
  </si>
  <si>
    <t>v.</t>
  </si>
  <si>
    <t>Gruntsūdens atsūknēšana tranšejā ar gruntsūdens pazemināšanas iekārtu</t>
  </si>
  <si>
    <t>Tranšejas nostiprināšanas inventāra īre</t>
  </si>
  <si>
    <t>Montāžas darbi un palīgmateriāli</t>
  </si>
  <si>
    <t>CCTV inspekcija kanalizācijas sistēmas tīklam</t>
  </si>
  <si>
    <t>Cauruļvadu hidrauliskā pārbaude</t>
  </si>
  <si>
    <t>Teritorijas seguma izbūve/atjaunošana (skatīt sadaļā TS-CD)</t>
  </si>
  <si>
    <t xml:space="preserve">Teritorijas labiekārtošana (skatīt sadaļā TS-L) </t>
  </si>
  <si>
    <t>Izpilddokumentācijas un aktu sagatavošana</t>
  </si>
  <si>
    <t>Pārējais materiālu un darbu saraksts:</t>
  </si>
  <si>
    <t xml:space="preserve">Kopsavilkuma aprēķini pa darbu un konstruktīvo elementu veidiem,  Nr. </t>
  </si>
  <si>
    <t xml:space="preserve">Būves nosaukums: </t>
  </si>
  <si>
    <t xml:space="preserve">Lokālā tāme Nr. </t>
  </si>
  <si>
    <t>Objekta nosaukums: Ātrās ēdināšanas restorāna ēkas jaunbūve Stacijas iela 1, Limbažos, Limbažu nov.</t>
  </si>
  <si>
    <t>Objekta adrese:  Stacijas iela 1, Limbaži</t>
  </si>
  <si>
    <t>Objekta adrese: Stacijas iela 1, Limbaži</t>
  </si>
  <si>
    <t>Pavisam kopā bez PVN</t>
  </si>
  <si>
    <t>Cauruļu stiprinājumi izolētajām caurulēm</t>
  </si>
  <si>
    <t>gab.</t>
  </si>
  <si>
    <t>Kanalizācija</t>
  </si>
  <si>
    <t xml:space="preserve">Kopā </t>
  </si>
  <si>
    <t xml:space="preserve">Pārbaudīja:                                                </t>
  </si>
  <si>
    <t xml:space="preserve">Sastādīja: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</si>
</sst>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%"/>
    <numFmt numFmtId="166" formatCode="0.00_)"/>
    <numFmt numFmtId="167" formatCode="[$-809]General"/>
    <numFmt numFmtId="168" formatCode="_-* #,##0.00\ _L_s_-;\-* #,##0.00\ _L_s_-;_-* \-??\ _L_s_-;_-@_-"/>
    <numFmt numFmtId="169" formatCode="\$#,##0.00_);[Red]&quot;($&quot;#,##0.00\)"/>
  </numFmts>
  <fonts count="65"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6"/>
      <name val="Times New Roman"/>
      <family val="1"/>
      <charset val="186"/>
    </font>
    <font>
      <sz val="11"/>
      <color indexed="8"/>
      <name val="Calibri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2"/>
      <color indexed="8"/>
      <name val="Tahoma"/>
      <family val="2"/>
      <charset val="186"/>
    </font>
    <font>
      <sz val="12"/>
      <color indexed="9"/>
      <name val="Tahoma"/>
      <family val="2"/>
      <charset val="186"/>
    </font>
    <font>
      <sz val="11"/>
      <color indexed="20"/>
      <name val="Calibri"/>
      <family val="2"/>
      <charset val="186"/>
    </font>
    <font>
      <sz val="12"/>
      <color indexed="20"/>
      <name val="Tahoma"/>
      <family val="2"/>
      <charset val="186"/>
    </font>
    <font>
      <b/>
      <sz val="12"/>
      <color indexed="52"/>
      <name val="Tahoma"/>
      <family val="2"/>
      <charset val="186"/>
    </font>
    <font>
      <b/>
      <sz val="11"/>
      <color indexed="9"/>
      <name val="Calibri"/>
      <family val="2"/>
      <charset val="186"/>
    </font>
    <font>
      <b/>
      <sz val="12"/>
      <color indexed="9"/>
      <name val="Tahoma"/>
      <family val="2"/>
      <charset val="186"/>
    </font>
    <font>
      <i/>
      <sz val="11"/>
      <color indexed="23"/>
      <name val="Calibri"/>
      <family val="2"/>
      <charset val="186"/>
    </font>
    <font>
      <i/>
      <sz val="12"/>
      <color indexed="23"/>
      <name val="Tahoma"/>
      <family val="2"/>
      <charset val="186"/>
    </font>
    <font>
      <sz val="11"/>
      <color indexed="17"/>
      <name val="Calibri"/>
      <family val="2"/>
      <charset val="186"/>
    </font>
    <font>
      <sz val="12"/>
      <color indexed="17"/>
      <name val="Tahoma"/>
      <family val="2"/>
      <charset val="186"/>
    </font>
    <font>
      <b/>
      <sz val="15"/>
      <color indexed="56"/>
      <name val="Calibri"/>
      <family val="2"/>
      <charset val="186"/>
    </font>
    <font>
      <b/>
      <sz val="15"/>
      <color indexed="56"/>
      <name val="Tahoma"/>
      <family val="2"/>
      <charset val="186"/>
    </font>
    <font>
      <b/>
      <sz val="13"/>
      <color indexed="56"/>
      <name val="Calibri"/>
      <family val="2"/>
      <charset val="186"/>
    </font>
    <font>
      <b/>
      <sz val="13"/>
      <color indexed="56"/>
      <name val="Tahoma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56"/>
      <name val="Tahoma"/>
      <family val="2"/>
      <charset val="186"/>
    </font>
    <font>
      <sz val="12"/>
      <color indexed="62"/>
      <name val="Tahoma"/>
      <family val="2"/>
      <charset val="186"/>
    </font>
    <font>
      <sz val="11"/>
      <color indexed="52"/>
      <name val="Calibri"/>
      <family val="2"/>
      <charset val="186"/>
    </font>
    <font>
      <sz val="12"/>
      <color indexed="52"/>
      <name val="Tahoma"/>
      <family val="2"/>
      <charset val="186"/>
    </font>
    <font>
      <sz val="12"/>
      <color indexed="60"/>
      <name val="Tahoma"/>
      <family val="2"/>
      <charset val="186"/>
    </font>
    <font>
      <sz val="10"/>
      <name val="BaltOptima"/>
      <charset val="186"/>
    </font>
    <font>
      <b/>
      <sz val="18"/>
      <color indexed="56"/>
      <name val="Cambria"/>
      <family val="1"/>
      <charset val="186"/>
    </font>
    <font>
      <b/>
      <sz val="12"/>
      <color indexed="63"/>
      <name val="Tahoma"/>
      <family val="2"/>
      <charset val="186"/>
    </font>
    <font>
      <b/>
      <sz val="12"/>
      <color indexed="8"/>
      <name val="Tahoma"/>
      <family val="2"/>
      <charset val="186"/>
    </font>
    <font>
      <b/>
      <sz val="15"/>
      <color indexed="54"/>
      <name val="Calibri"/>
      <family val="2"/>
      <charset val="186"/>
    </font>
    <font>
      <b/>
      <sz val="13"/>
      <color indexed="54"/>
      <name val="Calibri"/>
      <family val="2"/>
      <charset val="186"/>
    </font>
    <font>
      <b/>
      <sz val="11"/>
      <color indexed="54"/>
      <name val="Calibri"/>
      <family val="2"/>
      <charset val="186"/>
    </font>
    <font>
      <sz val="12"/>
      <color indexed="10"/>
      <name val="Tahoma"/>
      <family val="2"/>
      <charset val="186"/>
    </font>
    <font>
      <sz val="11"/>
      <color rgb="FF0070C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name val="Arial"/>
      <family val="2"/>
      <charset val="186"/>
    </font>
    <font>
      <b/>
      <sz val="10"/>
      <color theme="1"/>
      <name val="Arial"/>
      <family val="2"/>
      <charset val="186"/>
    </font>
    <font>
      <sz val="9"/>
      <name val="Arial"/>
      <family val="2"/>
      <charset val="186"/>
    </font>
    <font>
      <sz val="9"/>
      <color rgb="FF000000"/>
      <name val="Arial"/>
      <family val="2"/>
    </font>
    <font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name val="Times New Roman"/>
      <family val="1"/>
      <charset val="186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/>
      <diagonal/>
    </border>
  </borders>
  <cellStyleXfs count="235">
    <xf numFmtId="0" fontId="0" fillId="0" borderId="0"/>
    <xf numFmtId="0" fontId="12" fillId="0" borderId="0"/>
    <xf numFmtId="0" fontId="10" fillId="0" borderId="0"/>
    <xf numFmtId="0" fontId="9" fillId="0" borderId="0"/>
    <xf numFmtId="0" fontId="1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13" fillId="0" borderId="0"/>
    <xf numFmtId="0" fontId="11" fillId="0" borderId="0"/>
    <xf numFmtId="0" fontId="6" fillId="0" borderId="0"/>
    <xf numFmtId="0" fontId="13" fillId="0" borderId="0"/>
    <xf numFmtId="0" fontId="5" fillId="0" borderId="0"/>
    <xf numFmtId="0" fontId="13" fillId="0" borderId="0"/>
    <xf numFmtId="0" fontId="10" fillId="0" borderId="0"/>
    <xf numFmtId="167" fontId="14" fillId="0" borderId="0" applyBorder="0" applyProtection="0"/>
    <xf numFmtId="0" fontId="13" fillId="0" borderId="0"/>
    <xf numFmtId="0" fontId="12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1" fillId="0" borderId="0"/>
    <xf numFmtId="0" fontId="21" fillId="0" borderId="0"/>
    <xf numFmtId="0" fontId="11" fillId="0" borderId="0"/>
    <xf numFmtId="0" fontId="13" fillId="0" borderId="0"/>
    <xf numFmtId="0" fontId="11" fillId="0" borderId="0"/>
    <xf numFmtId="43" fontId="13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0" fontId="13" fillId="0" borderId="0"/>
    <xf numFmtId="0" fontId="23" fillId="0" borderId="0"/>
    <xf numFmtId="0" fontId="23" fillId="2" borderId="0" applyNumberFormat="0" applyBorder="0" applyAlignment="0" applyProtection="0"/>
    <xf numFmtId="0" fontId="25" fillId="2" borderId="0" applyNumberFormat="0" applyBorder="0" applyAlignment="0" applyProtection="0"/>
    <xf numFmtId="0" fontId="23" fillId="3" borderId="0" applyNumberFormat="0" applyBorder="0" applyAlignment="0" applyProtection="0"/>
    <xf numFmtId="0" fontId="25" fillId="3" borderId="0" applyNumberFormat="0" applyBorder="0" applyAlignment="0" applyProtection="0"/>
    <xf numFmtId="0" fontId="23" fillId="4" borderId="0" applyNumberFormat="0" applyBorder="0" applyAlignment="0" applyProtection="0"/>
    <xf numFmtId="0" fontId="25" fillId="4" borderId="0" applyNumberFormat="0" applyBorder="0" applyAlignment="0" applyProtection="0"/>
    <xf numFmtId="0" fontId="23" fillId="5" borderId="0" applyNumberFormat="0" applyBorder="0" applyAlignment="0" applyProtection="0"/>
    <xf numFmtId="0" fontId="25" fillId="5" borderId="0" applyNumberFormat="0" applyBorder="0" applyAlignment="0" applyProtection="0"/>
    <xf numFmtId="0" fontId="23" fillId="6" borderId="0" applyNumberFormat="0" applyBorder="0" applyAlignment="0" applyProtection="0"/>
    <xf numFmtId="0" fontId="25" fillId="6" borderId="0" applyNumberFormat="0" applyBorder="0" applyAlignment="0" applyProtection="0"/>
    <xf numFmtId="0" fontId="23" fillId="7" borderId="0" applyNumberFormat="0" applyBorder="0" applyAlignment="0" applyProtection="0"/>
    <xf numFmtId="0" fontId="25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5" fillId="10" borderId="0" applyNumberFormat="0" applyBorder="0" applyAlignment="0" applyProtection="0"/>
    <xf numFmtId="0" fontId="23" fillId="11" borderId="0" applyNumberFormat="0" applyBorder="0" applyAlignment="0" applyProtection="0"/>
    <xf numFmtId="0" fontId="25" fillId="11" borderId="0" applyNumberFormat="0" applyBorder="0" applyAlignment="0" applyProtection="0"/>
    <xf numFmtId="0" fontId="23" fillId="12" borderId="0" applyNumberFormat="0" applyBorder="0" applyAlignment="0" applyProtection="0"/>
    <xf numFmtId="0" fontId="25" fillId="12" borderId="0" applyNumberFormat="0" applyBorder="0" applyAlignment="0" applyProtection="0"/>
    <xf numFmtId="0" fontId="23" fillId="5" borderId="0" applyNumberFormat="0" applyBorder="0" applyAlignment="0" applyProtection="0"/>
    <xf numFmtId="0" fontId="25" fillId="5" borderId="0" applyNumberFormat="0" applyBorder="0" applyAlignment="0" applyProtection="0"/>
    <xf numFmtId="0" fontId="23" fillId="10" borderId="0" applyNumberFormat="0" applyBorder="0" applyAlignment="0" applyProtection="0"/>
    <xf numFmtId="0" fontId="25" fillId="10" borderId="0" applyNumberFormat="0" applyBorder="0" applyAlignment="0" applyProtection="0"/>
    <xf numFmtId="0" fontId="23" fillId="13" borderId="0" applyNumberFormat="0" applyBorder="0" applyAlignment="0" applyProtection="0"/>
    <xf numFmtId="0" fontId="25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6" fillId="16" borderId="0" applyNumberFormat="0" applyBorder="0" applyAlignment="0" applyProtection="0"/>
    <xf numFmtId="0" fontId="24" fillId="11" borderId="0" applyNumberFormat="0" applyBorder="0" applyAlignment="0" applyProtection="0"/>
    <xf numFmtId="0" fontId="26" fillId="11" borderId="0" applyNumberFormat="0" applyBorder="0" applyAlignment="0" applyProtection="0"/>
    <xf numFmtId="0" fontId="24" fillId="12" borderId="0" applyNumberFormat="0" applyBorder="0" applyAlignment="0" applyProtection="0"/>
    <xf numFmtId="0" fontId="26" fillId="12" borderId="0" applyNumberFormat="0" applyBorder="0" applyAlignment="0" applyProtection="0"/>
    <xf numFmtId="0" fontId="24" fillId="17" borderId="0" applyNumberFormat="0" applyBorder="0" applyAlignment="0" applyProtection="0"/>
    <xf numFmtId="0" fontId="26" fillId="17" borderId="0" applyNumberFormat="0" applyBorder="0" applyAlignment="0" applyProtection="0"/>
    <xf numFmtId="0" fontId="24" fillId="18" borderId="0" applyNumberFormat="0" applyBorder="0" applyAlignment="0" applyProtection="0"/>
    <xf numFmtId="0" fontId="26" fillId="18" borderId="0" applyNumberFormat="0" applyBorder="0" applyAlignment="0" applyProtection="0"/>
    <xf numFmtId="0" fontId="24" fillId="19" borderId="0" applyNumberFormat="0" applyBorder="0" applyAlignment="0" applyProtection="0"/>
    <xf numFmtId="0" fontId="26" fillId="1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7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14" borderId="18" applyNumberFormat="0" applyAlignment="0" applyProtection="0"/>
    <xf numFmtId="0" fontId="30" fillId="24" borderId="19" applyNumberFormat="0" applyAlignment="0" applyProtection="0"/>
    <xf numFmtId="0" fontId="31" fillId="24" borderId="19" applyNumberFormat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0" borderId="20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9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7" borderId="18" applyNumberFormat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43" fillId="0" borderId="23" applyNumberFormat="0" applyFill="0" applyAlignment="0" applyProtection="0"/>
    <xf numFmtId="0" fontId="44" fillId="0" borderId="23" applyNumberFormat="0" applyFill="0" applyAlignment="0" applyProtection="0"/>
    <xf numFmtId="0" fontId="45" fillId="15" borderId="0" applyNumberFormat="0" applyBorder="0" applyAlignment="0" applyProtection="0"/>
    <xf numFmtId="0" fontId="13" fillId="0" borderId="0">
      <alignment vertical="center" wrapText="1"/>
    </xf>
    <xf numFmtId="0" fontId="13" fillId="0" borderId="0"/>
    <xf numFmtId="0" fontId="13" fillId="0" borderId="0">
      <alignment vertical="center" wrapText="1"/>
    </xf>
    <xf numFmtId="0" fontId="13" fillId="0" borderId="0">
      <alignment vertical="center" wrapText="1"/>
    </xf>
    <xf numFmtId="0" fontId="13" fillId="0" borderId="0">
      <alignment vertical="center" wrapText="1"/>
    </xf>
    <xf numFmtId="0" fontId="18" fillId="0" borderId="0"/>
    <xf numFmtId="0" fontId="13" fillId="0" borderId="0"/>
    <xf numFmtId="0" fontId="13" fillId="0" borderId="0">
      <alignment vertical="center" wrapText="1"/>
    </xf>
    <xf numFmtId="0" fontId="13" fillId="0" borderId="0">
      <alignment vertical="center" wrapText="1"/>
    </xf>
    <xf numFmtId="0" fontId="13" fillId="0" borderId="0">
      <alignment vertical="center" wrapText="1"/>
    </xf>
    <xf numFmtId="0" fontId="13" fillId="0" borderId="0"/>
    <xf numFmtId="0" fontId="46" fillId="0" borderId="0"/>
    <xf numFmtId="0" fontId="13" fillId="0" borderId="0">
      <alignment vertical="center" wrapText="1"/>
    </xf>
    <xf numFmtId="0" fontId="23" fillId="9" borderId="24" applyNumberFormat="0" applyAlignment="0" applyProtection="0"/>
    <xf numFmtId="0" fontId="23" fillId="9" borderId="24" applyNumberFormat="0" applyAlignment="0" applyProtection="0"/>
    <xf numFmtId="0" fontId="48" fillId="14" borderId="25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0" fillId="24" borderId="19" applyNumberFormat="0" applyAlignment="0" applyProtection="0"/>
    <xf numFmtId="0" fontId="30" fillId="24" borderId="19" applyNumberFormat="0" applyAlignment="0" applyProtection="0"/>
    <xf numFmtId="0" fontId="30" fillId="24" borderId="19" applyNumberFormat="0" applyAlignment="0" applyProtection="0"/>
    <xf numFmtId="9" fontId="23" fillId="0" borderId="0" applyFill="0" applyBorder="0" applyAlignment="0" applyProtection="0"/>
    <xf numFmtId="0" fontId="23" fillId="9" borderId="24" applyNumberFormat="0" applyAlignment="0" applyProtection="0"/>
    <xf numFmtId="0" fontId="23" fillId="9" borderId="24" applyNumberFormat="0" applyAlignment="0" applyProtection="0"/>
    <xf numFmtId="0" fontId="23" fillId="9" borderId="24" applyNumberFormat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13" fillId="0" borderId="0"/>
    <xf numFmtId="0" fontId="47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50" fillId="0" borderId="27" applyNumberFormat="0" applyFill="0" applyAlignment="0" applyProtection="0"/>
    <xf numFmtId="0" fontId="50" fillId="0" borderId="27" applyNumberFormat="0" applyFill="0" applyAlignment="0" applyProtection="0"/>
    <xf numFmtId="0" fontId="50" fillId="0" borderId="27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1" fillId="0" borderId="28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2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  <xf numFmtId="0" fontId="9" fillId="0" borderId="0"/>
    <xf numFmtId="0" fontId="13" fillId="0" borderId="0"/>
  </cellStyleXfs>
  <cellXfs count="178">
    <xf numFmtId="0" fontId="0" fillId="0" borderId="0" xfId="0"/>
    <xf numFmtId="0" fontId="16" fillId="0" borderId="0" xfId="0" applyFont="1" applyAlignment="1">
      <alignment horizontal="center"/>
    </xf>
    <xf numFmtId="0" fontId="15" fillId="0" borderId="0" xfId="5" applyFont="1" applyAlignment="1">
      <alignment vertical="center"/>
    </xf>
    <xf numFmtId="164" fontId="17" fillId="0" borderId="0" xfId="3" applyNumberFormat="1" applyFont="1" applyAlignment="1">
      <alignment horizontal="center" vertical="center"/>
    </xf>
    <xf numFmtId="164" fontId="15" fillId="0" borderId="0" xfId="3" applyNumberFormat="1" applyFont="1" applyAlignment="1">
      <alignment horizontal="center" vertical="center" wrapText="1"/>
    </xf>
    <xf numFmtId="164" fontId="15" fillId="0" borderId="0" xfId="3" applyNumberFormat="1" applyFont="1" applyAlignment="1">
      <alignment horizontal="left" vertical="center" wrapText="1"/>
    </xf>
    <xf numFmtId="164" fontId="15" fillId="0" borderId="0" xfId="3" applyNumberFormat="1" applyFont="1" applyAlignment="1">
      <alignment horizontal="center" vertical="center"/>
    </xf>
    <xf numFmtId="2" fontId="15" fillId="0" borderId="0" xfId="3" applyNumberFormat="1" applyFont="1" applyAlignment="1">
      <alignment horizontal="center" vertical="center"/>
    </xf>
    <xf numFmtId="0" fontId="1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textRotation="90"/>
    </xf>
    <xf numFmtId="0" fontId="17" fillId="0" borderId="1" xfId="0" applyFont="1" applyBorder="1"/>
    <xf numFmtId="0" fontId="15" fillId="0" borderId="0" xfId="0" applyFont="1" applyAlignment="1">
      <alignment horizontal="right"/>
    </xf>
    <xf numFmtId="164" fontId="15" fillId="0" borderId="0" xfId="3" applyNumberFormat="1" applyFont="1" applyAlignment="1">
      <alignment horizontal="center" vertical="center" textRotation="90"/>
    </xf>
    <xf numFmtId="4" fontId="15" fillId="0" borderId="0" xfId="2" applyNumberFormat="1" applyFont="1"/>
    <xf numFmtId="2" fontId="15" fillId="0" borderId="0" xfId="0" applyNumberFormat="1" applyFont="1"/>
    <xf numFmtId="2" fontId="15" fillId="0" borderId="0" xfId="2" applyNumberFormat="1" applyFont="1"/>
    <xf numFmtId="0" fontId="15" fillId="0" borderId="0" xfId="2" applyFont="1"/>
    <xf numFmtId="2" fontId="15" fillId="0" borderId="0" xfId="2" applyNumberFormat="1" applyFont="1" applyAlignment="1">
      <alignment horizontal="center" vertical="center" wrapText="1"/>
    </xf>
    <xf numFmtId="0" fontId="15" fillId="0" borderId="11" xfId="0" applyFont="1" applyBorder="1"/>
    <xf numFmtId="166" fontId="15" fillId="0" borderId="0" xfId="0" applyNumberFormat="1" applyFont="1" applyAlignment="1">
      <alignment horizontal="left" vertical="center"/>
    </xf>
    <xf numFmtId="4" fontId="15" fillId="0" borderId="11" xfId="0" applyNumberFormat="1" applyFont="1" applyBorder="1" applyAlignment="1">
      <alignment horizontal="right" vertical="center" wrapText="1"/>
    </xf>
    <xf numFmtId="4" fontId="15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5" fillId="0" borderId="0" xfId="5" applyFont="1" applyAlignment="1">
      <alignment horizontal="center" vertical="center"/>
    </xf>
    <xf numFmtId="164" fontId="15" fillId="0" borderId="0" xfId="3" applyNumberFormat="1" applyFont="1" applyAlignment="1">
      <alignment vertical="center"/>
    </xf>
    <xf numFmtId="49" fontId="17" fillId="0" borderId="0" xfId="3" applyNumberFormat="1" applyFont="1" applyAlignment="1">
      <alignment vertical="center"/>
    </xf>
    <xf numFmtId="4" fontId="15" fillId="0" borderId="0" xfId="0" applyNumberFormat="1" applyFont="1"/>
    <xf numFmtId="0" fontId="15" fillId="0" borderId="0" xfId="5" applyFont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 wrapText="1"/>
    </xf>
    <xf numFmtId="164" fontId="15" fillId="0" borderId="0" xfId="3" applyNumberFormat="1" applyFont="1" applyAlignment="1">
      <alignment horizontal="left" vertical="center"/>
    </xf>
    <xf numFmtId="49" fontId="15" fillId="0" borderId="0" xfId="3" applyNumberFormat="1" applyFont="1" applyAlignment="1">
      <alignment horizontal="left" vertical="center"/>
    </xf>
    <xf numFmtId="49" fontId="17" fillId="0" borderId="0" xfId="3" applyNumberFormat="1" applyFont="1" applyAlignment="1">
      <alignment horizontal="left" vertical="center"/>
    </xf>
    <xf numFmtId="166" fontId="17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8" fillId="0" borderId="0" xfId="0" applyFont="1"/>
    <xf numFmtId="0" fontId="15" fillId="0" borderId="1" xfId="5" applyFont="1" applyBorder="1" applyAlignment="1">
      <alignment vertical="center"/>
    </xf>
    <xf numFmtId="0" fontId="15" fillId="0" borderId="1" xfId="0" applyFont="1" applyBorder="1"/>
    <xf numFmtId="0" fontId="54" fillId="0" borderId="1" xfId="0" applyFont="1" applyBorder="1" applyAlignment="1">
      <alignment horizontal="right" vertical="center"/>
    </xf>
    <xf numFmtId="0" fontId="18" fillId="0" borderId="1" xfId="0" applyFont="1" applyBorder="1"/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15" fillId="0" borderId="11" xfId="4" applyFont="1" applyBorder="1" applyAlignment="1">
      <alignment horizontal="center"/>
    </xf>
    <xf numFmtId="0" fontId="17" fillId="0" borderId="11" xfId="0" applyFont="1" applyBorder="1" applyAlignment="1">
      <alignment vertical="center" wrapText="1"/>
    </xf>
    <xf numFmtId="0" fontId="17" fillId="0" borderId="11" xfId="2" applyFont="1" applyBorder="1" applyAlignment="1">
      <alignment horizontal="center" vertical="center" wrapText="1"/>
    </xf>
    <xf numFmtId="0" fontId="15" fillId="0" borderId="11" xfId="2" applyFont="1" applyBorder="1"/>
    <xf numFmtId="4" fontId="17" fillId="0" borderId="11" xfId="2" applyNumberFormat="1" applyFont="1" applyBorder="1" applyAlignment="1">
      <alignment vertical="center" wrapText="1"/>
    </xf>
    <xf numFmtId="0" fontId="17" fillId="0" borderId="11" xfId="2" applyFont="1" applyBorder="1" applyAlignment="1">
      <alignment horizontal="right" vertical="center" wrapText="1"/>
    </xf>
    <xf numFmtId="4" fontId="17" fillId="0" borderId="11" xfId="2" applyNumberFormat="1" applyFont="1" applyBorder="1" applyAlignment="1">
      <alignment vertical="center"/>
    </xf>
    <xf numFmtId="0" fontId="15" fillId="0" borderId="11" xfId="2" applyFont="1" applyBorder="1" applyAlignment="1">
      <alignment horizontal="right"/>
    </xf>
    <xf numFmtId="0" fontId="17" fillId="0" borderId="11" xfId="2" applyFont="1" applyBorder="1" applyAlignment="1">
      <alignment horizontal="right"/>
    </xf>
    <xf numFmtId="0" fontId="13" fillId="0" borderId="0" xfId="0" applyFont="1"/>
    <xf numFmtId="4" fontId="15" fillId="0" borderId="0" xfId="0" applyNumberFormat="1" applyFont="1" applyAlignment="1">
      <alignment horizontal="center"/>
    </xf>
    <xf numFmtId="0" fontId="15" fillId="0" borderId="0" xfId="3" applyFont="1" applyAlignment="1">
      <alignment horizontal="left" vertical="center"/>
    </xf>
    <xf numFmtId="0" fontId="17" fillId="0" borderId="10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wrapText="1"/>
    </xf>
    <xf numFmtId="0" fontId="15" fillId="0" borderId="12" xfId="0" applyFont="1" applyBorder="1" applyAlignment="1">
      <alignment horizontal="center" wrapText="1"/>
    </xf>
    <xf numFmtId="4" fontId="17" fillId="0" borderId="8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 wrapText="1"/>
    </xf>
    <xf numFmtId="9" fontId="15" fillId="0" borderId="11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165" fontId="15" fillId="0" borderId="11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7" fillId="0" borderId="7" xfId="0" applyFont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/>
    </xf>
    <xf numFmtId="0" fontId="13" fillId="0" borderId="1" xfId="0" applyFont="1" applyBorder="1"/>
    <xf numFmtId="0" fontId="15" fillId="0" borderId="36" xfId="0" applyFont="1" applyBorder="1"/>
    <xf numFmtId="0" fontId="15" fillId="0" borderId="34" xfId="0" applyFont="1" applyBorder="1"/>
    <xf numFmtId="0" fontId="15" fillId="0" borderId="36" xfId="0" applyFont="1" applyBorder="1" applyAlignment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4" fontId="15" fillId="0" borderId="34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56" fillId="0" borderId="35" xfId="7" applyFont="1" applyBorder="1" applyAlignment="1">
      <alignment horizontal="center" vertical="center" textRotation="90" wrapText="1"/>
    </xf>
    <xf numFmtId="0" fontId="15" fillId="25" borderId="34" xfId="35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4" fontId="15" fillId="0" borderId="37" xfId="0" applyNumberFormat="1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 wrapText="1"/>
    </xf>
    <xf numFmtId="2" fontId="58" fillId="0" borderId="35" xfId="7" applyNumberFormat="1" applyFont="1" applyBorder="1" applyAlignment="1">
      <alignment horizontal="center" vertical="center"/>
    </xf>
    <xf numFmtId="0" fontId="15" fillId="0" borderId="35" xfId="4" applyFont="1" applyBorder="1" applyAlignment="1">
      <alignment horizontal="center"/>
    </xf>
    <xf numFmtId="0" fontId="15" fillId="0" borderId="14" xfId="0" applyFont="1" applyBorder="1" applyAlignment="1">
      <alignment horizontal="left" vertical="center" wrapText="1"/>
    </xf>
    <xf numFmtId="0" fontId="15" fillId="0" borderId="14" xfId="8" applyFont="1" applyBorder="1" applyAlignment="1">
      <alignment horizontal="center" vertical="center" wrapText="1"/>
    </xf>
    <xf numFmtId="164" fontId="15" fillId="0" borderId="14" xfId="8" applyNumberFormat="1" applyFont="1" applyBorder="1" applyAlignment="1">
      <alignment horizontal="center" vertical="center" wrapText="1"/>
    </xf>
    <xf numFmtId="0" fontId="15" fillId="0" borderId="14" xfId="0" applyFont="1" applyBorder="1"/>
    <xf numFmtId="0" fontId="15" fillId="0" borderId="39" xfId="0" applyFont="1" applyBorder="1" applyAlignment="1">
      <alignment horizontal="left" vertical="center" wrapText="1"/>
    </xf>
    <xf numFmtId="0" fontId="15" fillId="25" borderId="39" xfId="35" applyFont="1" applyFill="1" applyBorder="1" applyAlignment="1">
      <alignment horizontal="center" vertical="center" wrapText="1"/>
    </xf>
    <xf numFmtId="0" fontId="59" fillId="0" borderId="38" xfId="0" applyFont="1" applyBorder="1" applyAlignment="1">
      <alignment vertical="top" wrapText="1"/>
    </xf>
    <xf numFmtId="0" fontId="15" fillId="25" borderId="37" xfId="35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horizontal="left" vertical="center" wrapText="1"/>
    </xf>
    <xf numFmtId="164" fontId="60" fillId="0" borderId="40" xfId="0" applyNumberFormat="1" applyFont="1" applyBorder="1" applyAlignment="1">
      <alignment horizontal="center" vertical="top" shrinkToFit="1"/>
    </xf>
    <xf numFmtId="0" fontId="62" fillId="0" borderId="41" xfId="0" applyFont="1" applyBorder="1" applyAlignment="1">
      <alignment vertical="top" wrapText="1"/>
    </xf>
    <xf numFmtId="0" fontId="62" fillId="0" borderId="40" xfId="0" applyFont="1" applyBorder="1" applyAlignment="1">
      <alignment horizontal="center" vertical="top" wrapText="1"/>
    </xf>
    <xf numFmtId="0" fontId="62" fillId="0" borderId="34" xfId="0" applyFont="1" applyBorder="1" applyAlignment="1">
      <alignment vertical="top" wrapText="1"/>
    </xf>
    <xf numFmtId="0" fontId="62" fillId="0" borderId="34" xfId="0" applyFont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/>
    </xf>
    <xf numFmtId="16" fontId="15" fillId="0" borderId="34" xfId="0" applyNumberFormat="1" applyFont="1" applyBorder="1" applyAlignment="1">
      <alignment horizontal="center" vertical="center"/>
    </xf>
    <xf numFmtId="0" fontId="62" fillId="0" borderId="39" xfId="0" applyFont="1" applyBorder="1" applyAlignment="1">
      <alignment horizontal="left" vertical="center" wrapText="1"/>
    </xf>
    <xf numFmtId="0" fontId="62" fillId="0" borderId="34" xfId="0" applyFont="1" applyBorder="1" applyAlignment="1">
      <alignment horizontal="left" vertical="center" wrapText="1"/>
    </xf>
    <xf numFmtId="0" fontId="62" fillId="26" borderId="41" xfId="0" applyFont="1" applyFill="1" applyBorder="1" applyAlignment="1">
      <alignment vertical="top" wrapText="1"/>
    </xf>
    <xf numFmtId="4" fontId="61" fillId="0" borderId="34" xfId="0" applyNumberFormat="1" applyFont="1" applyBorder="1" applyAlignment="1" applyProtection="1">
      <alignment horizontal="center" vertical="center" shrinkToFit="1"/>
      <protection locked="0"/>
    </xf>
    <xf numFmtId="2" fontId="61" fillId="0" borderId="34" xfId="0" applyNumberFormat="1" applyFont="1" applyBorder="1" applyAlignment="1">
      <alignment horizontal="center" vertical="center"/>
    </xf>
    <xf numFmtId="2" fontId="61" fillId="0" borderId="34" xfId="234" applyNumberFormat="1" applyFont="1" applyBorder="1" applyAlignment="1">
      <alignment horizontal="center" vertical="center"/>
    </xf>
    <xf numFmtId="2" fontId="61" fillId="0" borderId="37" xfId="0" applyNumberFormat="1" applyFont="1" applyBorder="1" applyAlignment="1">
      <alignment horizontal="center" vertical="center"/>
    </xf>
    <xf numFmtId="0" fontId="62" fillId="0" borderId="4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1" fontId="63" fillId="0" borderId="40" xfId="0" applyNumberFormat="1" applyFont="1" applyBorder="1" applyAlignment="1">
      <alignment horizontal="center" vertical="center" shrinkToFit="1"/>
    </xf>
    <xf numFmtId="1" fontId="60" fillId="0" borderId="40" xfId="0" applyNumberFormat="1" applyFont="1" applyBorder="1" applyAlignment="1">
      <alignment horizontal="center" vertical="center" shrinkToFit="1"/>
    </xf>
    <xf numFmtId="1" fontId="15" fillId="0" borderId="39" xfId="0" applyNumberFormat="1" applyFont="1" applyBorder="1" applyAlignment="1">
      <alignment horizontal="center" vertical="center"/>
    </xf>
    <xf numFmtId="1" fontId="15" fillId="0" borderId="37" xfId="0" applyNumberFormat="1" applyFont="1" applyBorder="1" applyAlignment="1">
      <alignment horizontal="center" vertical="center"/>
    </xf>
    <xf numFmtId="1" fontId="63" fillId="0" borderId="34" xfId="0" applyNumberFormat="1" applyFont="1" applyBorder="1" applyAlignment="1">
      <alignment horizontal="center" vertical="center" shrinkToFit="1"/>
    </xf>
    <xf numFmtId="2" fontId="15" fillId="0" borderId="38" xfId="0" applyNumberFormat="1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2" fontId="61" fillId="27" borderId="34" xfId="234" applyNumberFormat="1" applyFont="1" applyFill="1" applyBorder="1" applyAlignment="1">
      <alignment horizontal="center" vertical="center"/>
    </xf>
    <xf numFmtId="0" fontId="61" fillId="0" borderId="34" xfId="0" applyFont="1" applyBorder="1" applyAlignment="1">
      <alignment horizontal="center" vertical="center"/>
    </xf>
    <xf numFmtId="2" fontId="61" fillId="28" borderId="34" xfId="0" applyNumberFormat="1" applyFont="1" applyFill="1" applyBorder="1" applyAlignment="1">
      <alignment horizontal="center" vertical="center"/>
    </xf>
    <xf numFmtId="0" fontId="62" fillId="28" borderId="41" xfId="0" applyFont="1" applyFill="1" applyBorder="1" applyAlignment="1">
      <alignment vertical="top" wrapText="1"/>
    </xf>
    <xf numFmtId="0" fontId="15" fillId="0" borderId="44" xfId="0" applyFont="1" applyBorder="1" applyAlignment="1">
      <alignment vertical="center"/>
    </xf>
    <xf numFmtId="0" fontId="15" fillId="0" borderId="44" xfId="0" applyFon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5" fillId="29" borderId="0" xfId="10" applyFont="1" applyFill="1" applyAlignment="1">
      <alignment horizontal="center" vertical="center"/>
    </xf>
    <xf numFmtId="0" fontId="15" fillId="29" borderId="0" xfId="10" applyFont="1" applyFill="1"/>
    <xf numFmtId="2" fontId="15" fillId="29" borderId="0" xfId="10" applyNumberFormat="1" applyFont="1" applyFill="1" applyAlignment="1">
      <alignment horizontal="center" vertical="top"/>
    </xf>
    <xf numFmtId="0" fontId="15" fillId="30" borderId="34" xfId="0" applyFont="1" applyFill="1" applyBorder="1" applyAlignment="1">
      <alignment horizontal="center" vertical="center"/>
    </xf>
    <xf numFmtId="4" fontId="15" fillId="30" borderId="34" xfId="0" applyNumberFormat="1" applyFont="1" applyFill="1" applyBorder="1" applyAlignment="1">
      <alignment horizontal="center" vertical="center"/>
    </xf>
    <xf numFmtId="0" fontId="62" fillId="30" borderId="41" xfId="0" applyFont="1" applyFill="1" applyBorder="1" applyAlignment="1">
      <alignment vertical="top" wrapText="1"/>
    </xf>
    <xf numFmtId="0" fontId="62" fillId="30" borderId="40" xfId="0" applyFont="1" applyFill="1" applyBorder="1" applyAlignment="1">
      <alignment horizontal="center" vertical="top" wrapText="1"/>
    </xf>
    <xf numFmtId="0" fontId="15" fillId="30" borderId="40" xfId="0" applyFont="1" applyFill="1" applyBorder="1" applyAlignment="1">
      <alignment horizontal="center" vertical="center" wrapText="1"/>
    </xf>
    <xf numFmtId="1" fontId="63" fillId="30" borderId="40" xfId="0" applyNumberFormat="1" applyFont="1" applyFill="1" applyBorder="1" applyAlignment="1">
      <alignment horizontal="center" vertical="center" shrinkToFit="1"/>
    </xf>
    <xf numFmtId="0" fontId="15" fillId="30" borderId="38" xfId="0" applyFont="1" applyFill="1" applyBorder="1" applyAlignment="1">
      <alignment horizontal="center" vertical="center" wrapText="1"/>
    </xf>
    <xf numFmtId="4" fontId="61" fillId="30" borderId="34" xfId="0" applyNumberFormat="1" applyFont="1" applyFill="1" applyBorder="1" applyAlignment="1" applyProtection="1">
      <alignment horizontal="center" vertical="center" shrinkToFit="1"/>
      <protection locked="0"/>
    </xf>
    <xf numFmtId="2" fontId="61" fillId="30" borderId="34" xfId="0" applyNumberFormat="1" applyFont="1" applyFill="1" applyBorder="1" applyAlignment="1">
      <alignment horizontal="center" vertical="center"/>
    </xf>
    <xf numFmtId="2" fontId="61" fillId="30" borderId="34" xfId="234" applyNumberFormat="1" applyFont="1" applyFill="1" applyBorder="1" applyAlignment="1">
      <alignment horizontal="center" vertical="center"/>
    </xf>
    <xf numFmtId="4" fontId="15" fillId="0" borderId="11" xfId="2" applyNumberFormat="1" applyFont="1" applyBorder="1"/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textRotation="90" wrapText="1"/>
    </xf>
    <xf numFmtId="0" fontId="17" fillId="0" borderId="9" xfId="0" applyFont="1" applyBorder="1" applyAlignment="1">
      <alignment horizontal="center" vertical="center" textRotation="90" wrapText="1"/>
    </xf>
    <xf numFmtId="0" fontId="17" fillId="0" borderId="15" xfId="0" applyFont="1" applyBorder="1" applyAlignment="1">
      <alignment horizontal="center" vertical="center" textRotation="90" wrapText="1"/>
    </xf>
    <xf numFmtId="0" fontId="17" fillId="0" borderId="16" xfId="0" applyFont="1" applyBorder="1" applyAlignment="1">
      <alignment horizontal="center" vertical="center" textRotation="90" wrapText="1"/>
    </xf>
    <xf numFmtId="0" fontId="17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49" fontId="15" fillId="0" borderId="0" xfId="3" applyNumberFormat="1" applyFont="1" applyAlignment="1">
      <alignment horizontal="left" vertical="center"/>
    </xf>
    <xf numFmtId="0" fontId="64" fillId="0" borderId="0" xfId="10" applyFont="1" applyAlignment="1">
      <alignment horizontal="left" wrapText="1"/>
    </xf>
    <xf numFmtId="0" fontId="55" fillId="0" borderId="35" xfId="7" applyFont="1" applyBorder="1" applyAlignment="1">
      <alignment horizontal="center" vertical="center"/>
    </xf>
    <xf numFmtId="0" fontId="57" fillId="0" borderId="35" xfId="7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4" fontId="17" fillId="0" borderId="11" xfId="0" applyNumberFormat="1" applyFont="1" applyBorder="1" applyAlignment="1">
      <alignment horizontal="center" vertical="center" wrapText="1"/>
    </xf>
    <xf numFmtId="4" fontId="17" fillId="0" borderId="11" xfId="0" applyNumberFormat="1" applyFont="1" applyBorder="1" applyAlignment="1">
      <alignment horizontal="center" vertical="center" textRotation="90" wrapText="1"/>
    </xf>
    <xf numFmtId="0" fontId="15" fillId="29" borderId="0" xfId="10" applyFont="1" applyFill="1" applyAlignment="1">
      <alignment horizontal="left"/>
    </xf>
  </cellXfs>
  <cellStyles count="235">
    <cellStyle name="20% - Accent1" xfId="44" xr:uid="{00000000-0005-0000-0000-000000000000}"/>
    <cellStyle name="20% - Accent1 2" xfId="45" xr:uid="{00000000-0005-0000-0000-000001000000}"/>
    <cellStyle name="20% - Accent2" xfId="46" xr:uid="{00000000-0005-0000-0000-000002000000}"/>
    <cellStyle name="20% - Accent2 2" xfId="47" xr:uid="{00000000-0005-0000-0000-000003000000}"/>
    <cellStyle name="20% - Accent3" xfId="48" xr:uid="{00000000-0005-0000-0000-000004000000}"/>
    <cellStyle name="20% - Accent3 2" xfId="49" xr:uid="{00000000-0005-0000-0000-000005000000}"/>
    <cellStyle name="20% - Accent4" xfId="50" xr:uid="{00000000-0005-0000-0000-000006000000}"/>
    <cellStyle name="20% - Accent4 2" xfId="51" xr:uid="{00000000-0005-0000-0000-000007000000}"/>
    <cellStyle name="20% - Accent5" xfId="52" xr:uid="{00000000-0005-0000-0000-000008000000}"/>
    <cellStyle name="20% - Accent5 2" xfId="53" xr:uid="{00000000-0005-0000-0000-000009000000}"/>
    <cellStyle name="20% - Accent6" xfId="54" xr:uid="{00000000-0005-0000-0000-00000A000000}"/>
    <cellStyle name="20% - Accent6 2" xfId="55" xr:uid="{00000000-0005-0000-0000-00000B000000}"/>
    <cellStyle name="20% no 1. izcēluma 2" xfId="57" xr:uid="{00000000-0005-0000-0000-00000C000000}"/>
    <cellStyle name="20% no 1. izcēluma 3" xfId="58" xr:uid="{00000000-0005-0000-0000-00000D000000}"/>
    <cellStyle name="20% no 1. izcēluma 4" xfId="56" xr:uid="{00000000-0005-0000-0000-00000E000000}"/>
    <cellStyle name="20% no 2. izcēluma 2" xfId="60" xr:uid="{00000000-0005-0000-0000-00000F000000}"/>
    <cellStyle name="20% no 2. izcēluma 3" xfId="61" xr:uid="{00000000-0005-0000-0000-000010000000}"/>
    <cellStyle name="20% no 2. izcēluma 4" xfId="59" xr:uid="{00000000-0005-0000-0000-000011000000}"/>
    <cellStyle name="20% no 3. izcēluma 2" xfId="63" xr:uid="{00000000-0005-0000-0000-000012000000}"/>
    <cellStyle name="20% no 3. izcēluma 3" xfId="64" xr:uid="{00000000-0005-0000-0000-000013000000}"/>
    <cellStyle name="20% no 3. izcēluma 4" xfId="62" xr:uid="{00000000-0005-0000-0000-000014000000}"/>
    <cellStyle name="20% no 4. izcēluma 2" xfId="66" xr:uid="{00000000-0005-0000-0000-000015000000}"/>
    <cellStyle name="20% no 4. izcēluma 3" xfId="67" xr:uid="{00000000-0005-0000-0000-000016000000}"/>
    <cellStyle name="20% no 4. izcēluma 4" xfId="65" xr:uid="{00000000-0005-0000-0000-000017000000}"/>
    <cellStyle name="20% no 5. izcēluma 2" xfId="69" xr:uid="{00000000-0005-0000-0000-000018000000}"/>
    <cellStyle name="20% no 5. izcēluma 3" xfId="70" xr:uid="{00000000-0005-0000-0000-000019000000}"/>
    <cellStyle name="20% no 5. izcēluma 4" xfId="68" xr:uid="{00000000-0005-0000-0000-00001A000000}"/>
    <cellStyle name="20% no 6. izcēluma 2" xfId="72" xr:uid="{00000000-0005-0000-0000-00001B000000}"/>
    <cellStyle name="20% no 6. izcēluma 3" xfId="73" xr:uid="{00000000-0005-0000-0000-00001C000000}"/>
    <cellStyle name="20% no 6. izcēluma 4" xfId="71" xr:uid="{00000000-0005-0000-0000-00001D000000}"/>
    <cellStyle name="40% - Accent1" xfId="74" xr:uid="{00000000-0005-0000-0000-00001E000000}"/>
    <cellStyle name="40% - Accent1 2" xfId="75" xr:uid="{00000000-0005-0000-0000-00001F000000}"/>
    <cellStyle name="40% - Accent2" xfId="76" xr:uid="{00000000-0005-0000-0000-000020000000}"/>
    <cellStyle name="40% - Accent2 2" xfId="77" xr:uid="{00000000-0005-0000-0000-000021000000}"/>
    <cellStyle name="40% - Accent3" xfId="78" xr:uid="{00000000-0005-0000-0000-000022000000}"/>
    <cellStyle name="40% - Accent3 2" xfId="79" xr:uid="{00000000-0005-0000-0000-000023000000}"/>
    <cellStyle name="40% - Accent4" xfId="80" xr:uid="{00000000-0005-0000-0000-000024000000}"/>
    <cellStyle name="40% - Accent4 2" xfId="81" xr:uid="{00000000-0005-0000-0000-000025000000}"/>
    <cellStyle name="40% - Accent5" xfId="82" xr:uid="{00000000-0005-0000-0000-000026000000}"/>
    <cellStyle name="40% - Accent5 2" xfId="83" xr:uid="{00000000-0005-0000-0000-000027000000}"/>
    <cellStyle name="40% - Accent6" xfId="84" xr:uid="{00000000-0005-0000-0000-000028000000}"/>
    <cellStyle name="40% - Accent6 2" xfId="85" xr:uid="{00000000-0005-0000-0000-000029000000}"/>
    <cellStyle name="40% no 1. izcēluma 2" xfId="87" xr:uid="{00000000-0005-0000-0000-00002A000000}"/>
    <cellStyle name="40% no 1. izcēluma 3" xfId="88" xr:uid="{00000000-0005-0000-0000-00002B000000}"/>
    <cellStyle name="40% no 1. izcēluma 4" xfId="86" xr:uid="{00000000-0005-0000-0000-00002C000000}"/>
    <cellStyle name="40% no 2. izcēluma 2" xfId="90" xr:uid="{00000000-0005-0000-0000-00002D000000}"/>
    <cellStyle name="40% no 2. izcēluma 3" xfId="91" xr:uid="{00000000-0005-0000-0000-00002E000000}"/>
    <cellStyle name="40% no 2. izcēluma 4" xfId="89" xr:uid="{00000000-0005-0000-0000-00002F000000}"/>
    <cellStyle name="40% no 3. izcēluma 2" xfId="93" xr:uid="{00000000-0005-0000-0000-000030000000}"/>
    <cellStyle name="40% no 3. izcēluma 3" xfId="94" xr:uid="{00000000-0005-0000-0000-000031000000}"/>
    <cellStyle name="40% no 3. izcēluma 4" xfId="92" xr:uid="{00000000-0005-0000-0000-000032000000}"/>
    <cellStyle name="40% no 4. izcēluma 2" xfId="96" xr:uid="{00000000-0005-0000-0000-000033000000}"/>
    <cellStyle name="40% no 4. izcēluma 3" xfId="97" xr:uid="{00000000-0005-0000-0000-000034000000}"/>
    <cellStyle name="40% no 4. izcēluma 4" xfId="95" xr:uid="{00000000-0005-0000-0000-000035000000}"/>
    <cellStyle name="40% no 5. izcēluma 2" xfId="99" xr:uid="{00000000-0005-0000-0000-000036000000}"/>
    <cellStyle name="40% no 5. izcēluma 3" xfId="100" xr:uid="{00000000-0005-0000-0000-000037000000}"/>
    <cellStyle name="40% no 5. izcēluma 4" xfId="98" xr:uid="{00000000-0005-0000-0000-000038000000}"/>
    <cellStyle name="40% no 6. izcēluma 2" xfId="102" xr:uid="{00000000-0005-0000-0000-000039000000}"/>
    <cellStyle name="40% no 6. izcēluma 3" xfId="103" xr:uid="{00000000-0005-0000-0000-00003A000000}"/>
    <cellStyle name="40% no 6. izcēluma 4" xfId="101" xr:uid="{00000000-0005-0000-0000-00003B000000}"/>
    <cellStyle name="60% - Accent1" xfId="104" xr:uid="{00000000-0005-0000-0000-00003C000000}"/>
    <cellStyle name="60% - Accent1 2" xfId="105" xr:uid="{00000000-0005-0000-0000-00003D000000}"/>
    <cellStyle name="60% - Accent2" xfId="106" xr:uid="{00000000-0005-0000-0000-00003E000000}"/>
    <cellStyle name="60% - Accent2 2" xfId="107" xr:uid="{00000000-0005-0000-0000-00003F000000}"/>
    <cellStyle name="60% - Accent3" xfId="108" xr:uid="{00000000-0005-0000-0000-000040000000}"/>
    <cellStyle name="60% - Accent3 2" xfId="109" xr:uid="{00000000-0005-0000-0000-000041000000}"/>
    <cellStyle name="60% - Accent4" xfId="110" xr:uid="{00000000-0005-0000-0000-000042000000}"/>
    <cellStyle name="60% - Accent4 2" xfId="111" xr:uid="{00000000-0005-0000-0000-000043000000}"/>
    <cellStyle name="60% - Accent5" xfId="112" xr:uid="{00000000-0005-0000-0000-000044000000}"/>
    <cellStyle name="60% - Accent5 2" xfId="113" xr:uid="{00000000-0005-0000-0000-000045000000}"/>
    <cellStyle name="60% - Accent6" xfId="114" xr:uid="{00000000-0005-0000-0000-000046000000}"/>
    <cellStyle name="60% - Accent6 2" xfId="115" xr:uid="{00000000-0005-0000-0000-000047000000}"/>
    <cellStyle name="60% no 1. izcēluma 2" xfId="117" xr:uid="{00000000-0005-0000-0000-000048000000}"/>
    <cellStyle name="60% no 1. izcēluma 3" xfId="118" xr:uid="{00000000-0005-0000-0000-000049000000}"/>
    <cellStyle name="60% no 1. izcēluma 4" xfId="116" xr:uid="{00000000-0005-0000-0000-00004A000000}"/>
    <cellStyle name="60% no 2. izcēluma 2" xfId="120" xr:uid="{00000000-0005-0000-0000-00004B000000}"/>
    <cellStyle name="60% no 2. izcēluma 3" xfId="121" xr:uid="{00000000-0005-0000-0000-00004C000000}"/>
    <cellStyle name="60% no 2. izcēluma 4" xfId="119" xr:uid="{00000000-0005-0000-0000-00004D000000}"/>
    <cellStyle name="60% no 3. izcēluma 2" xfId="123" xr:uid="{00000000-0005-0000-0000-00004E000000}"/>
    <cellStyle name="60% no 3. izcēluma 3" xfId="124" xr:uid="{00000000-0005-0000-0000-00004F000000}"/>
    <cellStyle name="60% no 3. izcēluma 4" xfId="122" xr:uid="{00000000-0005-0000-0000-000050000000}"/>
    <cellStyle name="60% no 4. izcēluma 2" xfId="126" xr:uid="{00000000-0005-0000-0000-000051000000}"/>
    <cellStyle name="60% no 4. izcēluma 3" xfId="127" xr:uid="{00000000-0005-0000-0000-000052000000}"/>
    <cellStyle name="60% no 4. izcēluma 4" xfId="125" xr:uid="{00000000-0005-0000-0000-000053000000}"/>
    <cellStyle name="60% no 5. izcēluma 2" xfId="129" xr:uid="{00000000-0005-0000-0000-000054000000}"/>
    <cellStyle name="60% no 5. izcēluma 3" xfId="130" xr:uid="{00000000-0005-0000-0000-000055000000}"/>
    <cellStyle name="60% no 5. izcēluma 4" xfId="128" xr:uid="{00000000-0005-0000-0000-000056000000}"/>
    <cellStyle name="60% no 6. izcēluma 2" xfId="132" xr:uid="{00000000-0005-0000-0000-000057000000}"/>
    <cellStyle name="60% no 6. izcēluma 3" xfId="133" xr:uid="{00000000-0005-0000-0000-000058000000}"/>
    <cellStyle name="60% no 6. izcēluma 4" xfId="131" xr:uid="{00000000-0005-0000-0000-000059000000}"/>
    <cellStyle name="Accent1 2" xfId="134" xr:uid="{00000000-0005-0000-0000-00005A000000}"/>
    <cellStyle name="Accent2 2" xfId="135" xr:uid="{00000000-0005-0000-0000-00005B000000}"/>
    <cellStyle name="Accent3 2" xfId="136" xr:uid="{00000000-0005-0000-0000-00005C000000}"/>
    <cellStyle name="Accent4 2" xfId="137" xr:uid="{00000000-0005-0000-0000-00005D000000}"/>
    <cellStyle name="Accent5 2" xfId="138" xr:uid="{00000000-0005-0000-0000-00005E000000}"/>
    <cellStyle name="Accent6 2" xfId="139" xr:uid="{00000000-0005-0000-0000-00005F000000}"/>
    <cellStyle name="Bad" xfId="140" xr:uid="{00000000-0005-0000-0000-000060000000}"/>
    <cellStyle name="Bad 2" xfId="141" xr:uid="{00000000-0005-0000-0000-000061000000}"/>
    <cellStyle name="Calculation 2" xfId="142" xr:uid="{00000000-0005-0000-0000-000062000000}"/>
    <cellStyle name="Check Cell" xfId="143" xr:uid="{00000000-0005-0000-0000-000063000000}"/>
    <cellStyle name="Check Cell 2" xfId="144" xr:uid="{00000000-0005-0000-0000-000064000000}"/>
    <cellStyle name="Comma 2" xfId="32" xr:uid="{00000000-0005-0000-0000-000065000000}"/>
    <cellStyle name="Comma 2 2" xfId="41" xr:uid="{00000000-0005-0000-0000-000066000000}"/>
    <cellStyle name="Comma 2 2 2" xfId="146" xr:uid="{00000000-0005-0000-0000-000067000000}"/>
    <cellStyle name="Comma 2 2 3" xfId="232" xr:uid="{00000000-0005-0000-0000-000068000000}"/>
    <cellStyle name="Comma 2 3" xfId="145" xr:uid="{00000000-0005-0000-0000-000069000000}"/>
    <cellStyle name="Comma 2 4" xfId="223" xr:uid="{00000000-0005-0000-0000-00006A000000}"/>
    <cellStyle name="Excel Built-in Normal" xfId="17" xr:uid="{00000000-0005-0000-0000-00006B000000}"/>
    <cellStyle name="Explanatory Text" xfId="147" xr:uid="{00000000-0005-0000-0000-00006C000000}"/>
    <cellStyle name="Explanatory Text 2" xfId="148" xr:uid="{00000000-0005-0000-0000-00006D000000}"/>
    <cellStyle name="Good" xfId="149" xr:uid="{00000000-0005-0000-0000-00006E000000}"/>
    <cellStyle name="Good 2" xfId="150" xr:uid="{00000000-0005-0000-0000-00006F000000}"/>
    <cellStyle name="Heading 1" xfId="151" xr:uid="{00000000-0005-0000-0000-000070000000}"/>
    <cellStyle name="Heading 1 2" xfId="152" xr:uid="{00000000-0005-0000-0000-000071000000}"/>
    <cellStyle name="Heading 2" xfId="153" xr:uid="{00000000-0005-0000-0000-000072000000}"/>
    <cellStyle name="Heading 2 2" xfId="154" xr:uid="{00000000-0005-0000-0000-000073000000}"/>
    <cellStyle name="Heading 3" xfId="155" xr:uid="{00000000-0005-0000-0000-000074000000}"/>
    <cellStyle name="Heading 3 2" xfId="156" xr:uid="{00000000-0005-0000-0000-000075000000}"/>
    <cellStyle name="Heading 4" xfId="157" xr:uid="{00000000-0005-0000-0000-000076000000}"/>
    <cellStyle name="Heading 4 2" xfId="158" xr:uid="{00000000-0005-0000-0000-000077000000}"/>
    <cellStyle name="Input 2" xfId="159" xr:uid="{00000000-0005-0000-0000-000078000000}"/>
    <cellStyle name="Labs 2" xfId="161" xr:uid="{00000000-0005-0000-0000-000079000000}"/>
    <cellStyle name="Labs 3" xfId="162" xr:uid="{00000000-0005-0000-0000-00007A000000}"/>
    <cellStyle name="Labs 4" xfId="160" xr:uid="{00000000-0005-0000-0000-00007B000000}"/>
    <cellStyle name="Linked Cell" xfId="163" xr:uid="{00000000-0005-0000-0000-00007C000000}"/>
    <cellStyle name="Linked Cell 2" xfId="164" xr:uid="{00000000-0005-0000-0000-00007D000000}"/>
    <cellStyle name="Neutral 2" xfId="165" xr:uid="{00000000-0005-0000-0000-00007E000000}"/>
    <cellStyle name="Normal 10" xfId="12" xr:uid="{00000000-0005-0000-0000-00007F000000}"/>
    <cellStyle name="Normal 10 10" xfId="21" xr:uid="{00000000-0005-0000-0000-000080000000}"/>
    <cellStyle name="Normal 10 2" xfId="37" xr:uid="{00000000-0005-0000-0000-000081000000}"/>
    <cellStyle name="Normal 10 2 2" xfId="228" xr:uid="{00000000-0005-0000-0000-000082000000}"/>
    <cellStyle name="Normal 10 3" xfId="166" xr:uid="{00000000-0005-0000-0000-000083000000}"/>
    <cellStyle name="Normal 10 4" xfId="219" xr:uid="{00000000-0005-0000-0000-000084000000}"/>
    <cellStyle name="Normal 11" xfId="167" xr:uid="{00000000-0005-0000-0000-000085000000}"/>
    <cellStyle name="Normal 12" xfId="7" xr:uid="{00000000-0005-0000-0000-000086000000}"/>
    <cellStyle name="Normal 12 2" xfId="26" xr:uid="{00000000-0005-0000-0000-000087000000}"/>
    <cellStyle name="Normal 12 2 2" xfId="40" xr:uid="{00000000-0005-0000-0000-000088000000}"/>
    <cellStyle name="Normal 12 2 2 2" xfId="231" xr:uid="{00000000-0005-0000-0000-000089000000}"/>
    <cellStyle name="Normal 12 2 3" xfId="222" xr:uid="{00000000-0005-0000-0000-00008A000000}"/>
    <cellStyle name="Normal 12 3" xfId="34" xr:uid="{00000000-0005-0000-0000-00008B000000}"/>
    <cellStyle name="Normal 12 3 2" xfId="225" xr:uid="{00000000-0005-0000-0000-00008C000000}"/>
    <cellStyle name="Normal 12 4" xfId="216" xr:uid="{00000000-0005-0000-0000-00008D000000}"/>
    <cellStyle name="Normal 13" xfId="22" xr:uid="{00000000-0005-0000-0000-00008E000000}"/>
    <cellStyle name="Normal 14" xfId="6" xr:uid="{00000000-0005-0000-0000-00008F000000}"/>
    <cellStyle name="Normal 140" xfId="30" xr:uid="{00000000-0005-0000-0000-000090000000}"/>
    <cellStyle name="Normal 15" xfId="23" xr:uid="{00000000-0005-0000-0000-000091000000}"/>
    <cellStyle name="Normal 15 2" xfId="168" xr:uid="{00000000-0005-0000-0000-000092000000}"/>
    <cellStyle name="Normal 18" xfId="169" xr:uid="{00000000-0005-0000-0000-000093000000}"/>
    <cellStyle name="Normal 19" xfId="25" xr:uid="{00000000-0005-0000-0000-000094000000}"/>
    <cellStyle name="Normal 19 2" xfId="170" xr:uid="{00000000-0005-0000-0000-000095000000}"/>
    <cellStyle name="Normal 2" xfId="1" xr:uid="{00000000-0005-0000-0000-000096000000}"/>
    <cellStyle name="Normal 2 2" xfId="10" xr:uid="{00000000-0005-0000-0000-000097000000}"/>
    <cellStyle name="Normal 2 3" xfId="172" xr:uid="{00000000-0005-0000-0000-000098000000}"/>
    <cellStyle name="Normal 2 4" xfId="171" xr:uid="{00000000-0005-0000-0000-000099000000}"/>
    <cellStyle name="Normal 20" xfId="24" xr:uid="{00000000-0005-0000-0000-00009A000000}"/>
    <cellStyle name="Normal 27" xfId="173" xr:uid="{00000000-0005-0000-0000-00009B000000}"/>
    <cellStyle name="Normal 28" xfId="174" xr:uid="{00000000-0005-0000-0000-00009C000000}"/>
    <cellStyle name="Normal 3" xfId="15" xr:uid="{00000000-0005-0000-0000-00009D000000}"/>
    <cellStyle name="Normal 4" xfId="19" xr:uid="{00000000-0005-0000-0000-00009E000000}"/>
    <cellStyle name="Normal 4 2" xfId="175" xr:uid="{00000000-0005-0000-0000-00009F000000}"/>
    <cellStyle name="Normal 5" xfId="9" xr:uid="{00000000-0005-0000-0000-0000A0000000}"/>
    <cellStyle name="Normal 5 2" xfId="8" xr:uid="{00000000-0005-0000-0000-0000A1000000}"/>
    <cellStyle name="Normal 5 2 2" xfId="14" xr:uid="{00000000-0005-0000-0000-0000A2000000}"/>
    <cellStyle name="Normal 5 2 2 2" xfId="20" xr:uid="{00000000-0005-0000-0000-0000A3000000}"/>
    <cellStyle name="Normal 5 2 2 2 2" xfId="39" xr:uid="{00000000-0005-0000-0000-0000A4000000}"/>
    <cellStyle name="Normal 5 2 2 2 2 2" xfId="230" xr:uid="{00000000-0005-0000-0000-0000A5000000}"/>
    <cellStyle name="Normal 5 2 2 2 3" xfId="221" xr:uid="{00000000-0005-0000-0000-0000A6000000}"/>
    <cellStyle name="Normal 5 2 2 3" xfId="38" xr:uid="{00000000-0005-0000-0000-0000A7000000}"/>
    <cellStyle name="Normal 5 2 2 3 2" xfId="229" xr:uid="{00000000-0005-0000-0000-0000A8000000}"/>
    <cellStyle name="Normal 5 2 2 4" xfId="220" xr:uid="{00000000-0005-0000-0000-0000A9000000}"/>
    <cellStyle name="Normal 5 2 3" xfId="35" xr:uid="{00000000-0005-0000-0000-0000AA000000}"/>
    <cellStyle name="Normal 5 2 3 2" xfId="226" xr:uid="{00000000-0005-0000-0000-0000AB000000}"/>
    <cellStyle name="Normal 5 2 4" xfId="217" xr:uid="{00000000-0005-0000-0000-0000AC000000}"/>
    <cellStyle name="Normal 5 3" xfId="36" xr:uid="{00000000-0005-0000-0000-0000AD000000}"/>
    <cellStyle name="Normal 5 3 2" xfId="227" xr:uid="{00000000-0005-0000-0000-0000AE000000}"/>
    <cellStyle name="Normal 5 4" xfId="176" xr:uid="{00000000-0005-0000-0000-0000AF000000}"/>
    <cellStyle name="Normal 5 5" xfId="218" xr:uid="{00000000-0005-0000-0000-0000B0000000}"/>
    <cellStyle name="Normal 6" xfId="177" xr:uid="{00000000-0005-0000-0000-0000B1000000}"/>
    <cellStyle name="Normal 9" xfId="178" xr:uid="{00000000-0005-0000-0000-0000B2000000}"/>
    <cellStyle name="Normal_09-08-25 Auciems" xfId="233" xr:uid="{00000000-0005-0000-0000-0000B3000000}"/>
    <cellStyle name="Normal_Būvdarbi 2" xfId="234" xr:uid="{00000000-0005-0000-0000-0000B4000000}"/>
    <cellStyle name="Normal_Saldetava2011Oktobris 2" xfId="2" xr:uid="{00000000-0005-0000-0000-0000B6000000}"/>
    <cellStyle name="Normal_TameTuristu5-2011-08-06" xfId="3" xr:uid="{00000000-0005-0000-0000-0000B7000000}"/>
    <cellStyle name="Note" xfId="179" xr:uid="{00000000-0005-0000-0000-0000B8000000}"/>
    <cellStyle name="Note 2" xfId="180" xr:uid="{00000000-0005-0000-0000-0000B9000000}"/>
    <cellStyle name="Output 2" xfId="181" xr:uid="{00000000-0005-0000-0000-0000BA000000}"/>
    <cellStyle name="Parastais 2" xfId="13" xr:uid="{00000000-0005-0000-0000-0000BB000000}"/>
    <cellStyle name="Parastais 2 2" xfId="18" xr:uid="{00000000-0005-0000-0000-0000BC000000}"/>
    <cellStyle name="Parasts" xfId="0" builtinId="0"/>
    <cellStyle name="Parasts 2" xfId="28" xr:uid="{00000000-0005-0000-0000-0000BE000000}"/>
    <cellStyle name="Parasts 3" xfId="33" xr:uid="{00000000-0005-0000-0000-0000BF000000}"/>
    <cellStyle name="Parasts 3 2" xfId="224" xr:uid="{00000000-0005-0000-0000-0000C0000000}"/>
    <cellStyle name="Parasts 4" xfId="42" xr:uid="{00000000-0005-0000-0000-0000C1000000}"/>
    <cellStyle name="Parasts 4 2" xfId="16" xr:uid="{00000000-0005-0000-0000-0000C2000000}"/>
    <cellStyle name="Parasts 5" xfId="43" xr:uid="{00000000-0005-0000-0000-0000C3000000}"/>
    <cellStyle name="Paskaidrojošs teksts 2" xfId="183" xr:uid="{00000000-0005-0000-0000-0000C4000000}"/>
    <cellStyle name="Paskaidrojošs teksts 3" xfId="184" xr:uid="{00000000-0005-0000-0000-0000C5000000}"/>
    <cellStyle name="Paskaidrojošs teksts 4" xfId="182" xr:uid="{00000000-0005-0000-0000-0000C6000000}"/>
    <cellStyle name="Pārbaudes šūna 2" xfId="186" xr:uid="{00000000-0005-0000-0000-0000C7000000}"/>
    <cellStyle name="Pārbaudes šūna 3" xfId="187" xr:uid="{00000000-0005-0000-0000-0000C8000000}"/>
    <cellStyle name="Pārbaudes šūna 4" xfId="185" xr:uid="{00000000-0005-0000-0000-0000C9000000}"/>
    <cellStyle name="Percent 2" xfId="188" xr:uid="{00000000-0005-0000-0000-0000CA000000}"/>
    <cellStyle name="Piezīme 2" xfId="190" xr:uid="{00000000-0005-0000-0000-0000CB000000}"/>
    <cellStyle name="Piezīme 3" xfId="191" xr:uid="{00000000-0005-0000-0000-0000CC000000}"/>
    <cellStyle name="Piezīme 4" xfId="189" xr:uid="{00000000-0005-0000-0000-0000CD000000}"/>
    <cellStyle name="Saistīta šūna 2" xfId="193" xr:uid="{00000000-0005-0000-0000-0000CE000000}"/>
    <cellStyle name="Saistīta šūna 3" xfId="194" xr:uid="{00000000-0005-0000-0000-0000CF000000}"/>
    <cellStyle name="Saistīta šūna 4" xfId="192" xr:uid="{00000000-0005-0000-0000-0000D0000000}"/>
    <cellStyle name="Slikts 2" xfId="196" xr:uid="{00000000-0005-0000-0000-0000D1000000}"/>
    <cellStyle name="Slikts 3" xfId="197" xr:uid="{00000000-0005-0000-0000-0000D2000000}"/>
    <cellStyle name="Slikts 4" xfId="195" xr:uid="{00000000-0005-0000-0000-0000D3000000}"/>
    <cellStyle name="Style 1" xfId="4" xr:uid="{00000000-0005-0000-0000-0000D4000000}"/>
    <cellStyle name="Style 1 2" xfId="198" xr:uid="{00000000-0005-0000-0000-0000D5000000}"/>
    <cellStyle name="Style 1 2 2" xfId="27" xr:uid="{00000000-0005-0000-0000-0000D6000000}"/>
    <cellStyle name="Style 1 2 3" xfId="29" xr:uid="{00000000-0005-0000-0000-0000D7000000}"/>
    <cellStyle name="Title 2" xfId="199" xr:uid="{00000000-0005-0000-0000-0000D8000000}"/>
    <cellStyle name="Total 2" xfId="200" xr:uid="{00000000-0005-0000-0000-0000D9000000}"/>
    <cellStyle name="Virsraksts 1 2" xfId="202" xr:uid="{00000000-0005-0000-0000-0000DA000000}"/>
    <cellStyle name="Virsraksts 1 3" xfId="203" xr:uid="{00000000-0005-0000-0000-0000DB000000}"/>
    <cellStyle name="Virsraksts 1 4" xfId="201" xr:uid="{00000000-0005-0000-0000-0000DC000000}"/>
    <cellStyle name="Virsraksts 2 2" xfId="205" xr:uid="{00000000-0005-0000-0000-0000DD000000}"/>
    <cellStyle name="Virsraksts 2 3" xfId="206" xr:uid="{00000000-0005-0000-0000-0000DE000000}"/>
    <cellStyle name="Virsraksts 2 4" xfId="204" xr:uid="{00000000-0005-0000-0000-0000DF000000}"/>
    <cellStyle name="Virsraksts 3 2" xfId="208" xr:uid="{00000000-0005-0000-0000-0000E0000000}"/>
    <cellStyle name="Virsraksts 3 3" xfId="209" xr:uid="{00000000-0005-0000-0000-0000E1000000}"/>
    <cellStyle name="Virsraksts 3 4" xfId="207" xr:uid="{00000000-0005-0000-0000-0000E2000000}"/>
    <cellStyle name="Virsraksts 4 2" xfId="211" xr:uid="{00000000-0005-0000-0000-0000E3000000}"/>
    <cellStyle name="Virsraksts 4 3" xfId="212" xr:uid="{00000000-0005-0000-0000-0000E4000000}"/>
    <cellStyle name="Virsraksts 4 4" xfId="210" xr:uid="{00000000-0005-0000-0000-0000E5000000}"/>
    <cellStyle name="Warning Text 2" xfId="213" xr:uid="{00000000-0005-0000-0000-0000E6000000}"/>
    <cellStyle name="Обычный_2009-04-27_PED IESN" xfId="214" xr:uid="{00000000-0005-0000-0000-0000E7000000}"/>
    <cellStyle name="Обычный_33. OZOLNIEKU NOVADA DOME_OZO SKOLA_TELPU, GAITENU, KAPNU TELPU REMONTS_TAME_VADIMS_2011_02_25_melnraksts" xfId="5" xr:uid="{00000000-0005-0000-0000-0000E8000000}"/>
    <cellStyle name="Стиль 1" xfId="31" xr:uid="{00000000-0005-0000-0000-0000E9000000}"/>
    <cellStyle name="Стиль 1 2" xfId="11" xr:uid="{00000000-0005-0000-0000-0000EA000000}"/>
    <cellStyle name="Стиль 1 3" xfId="215" xr:uid="{00000000-0005-0000-0000-0000E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ABEA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9933"/>
      <color rgb="FF00CC99"/>
      <color rgb="FF00FF00"/>
      <color rgb="FFDDDDDD"/>
      <color rgb="FFC0C0C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5">
    <tabColor rgb="FFFF0000"/>
    <pageSetUpPr fitToPage="1"/>
  </sheetPr>
  <dimension ref="A1:K34"/>
  <sheetViews>
    <sheetView topLeftCell="A9" zoomScaleNormal="100" workbookViewId="0">
      <selection activeCell="E29" sqref="E29"/>
    </sheetView>
  </sheetViews>
  <sheetFormatPr defaultColWidth="9.33203125" defaultRowHeight="13.2"/>
  <cols>
    <col min="2" max="2" width="61.5546875" customWidth="1"/>
    <col min="3" max="3" width="15.33203125" customWidth="1"/>
  </cols>
  <sheetData>
    <row r="1" spans="1:11" ht="15.6">
      <c r="B1" s="25"/>
      <c r="C1" s="1" t="s">
        <v>17</v>
      </c>
    </row>
    <row r="2" spans="1:11">
      <c r="A2" s="8"/>
      <c r="B2" s="11"/>
      <c r="C2" s="11"/>
    </row>
    <row r="3" spans="1:11">
      <c r="A3" s="8"/>
      <c r="B3" s="8"/>
      <c r="C3" s="12" t="s">
        <v>18</v>
      </c>
    </row>
    <row r="4" spans="1:11">
      <c r="B4" s="25"/>
      <c r="C4" s="9" t="s">
        <v>19</v>
      </c>
    </row>
    <row r="5" spans="1:11">
      <c r="A5" s="25"/>
      <c r="B5" s="25"/>
      <c r="C5" s="25"/>
    </row>
    <row r="6" spans="1:11">
      <c r="A6" s="8"/>
      <c r="C6" s="12" t="s">
        <v>20</v>
      </c>
    </row>
    <row r="7" spans="1:11">
      <c r="E7" s="24"/>
    </row>
    <row r="8" spans="1:11" ht="21">
      <c r="A8" s="152" t="s">
        <v>29</v>
      </c>
      <c r="B8" s="152"/>
      <c r="C8" s="152"/>
      <c r="E8" s="24"/>
    </row>
    <row r="9" spans="1:11" ht="21">
      <c r="A9" s="42"/>
      <c r="B9" s="42"/>
      <c r="C9" s="42"/>
      <c r="E9" s="24"/>
    </row>
    <row r="10" spans="1:11">
      <c r="A10" s="38" t="s">
        <v>49</v>
      </c>
      <c r="B10" s="38"/>
      <c r="C10" s="38"/>
    </row>
    <row r="11" spans="1:11">
      <c r="A11" s="39" t="s">
        <v>50</v>
      </c>
      <c r="B11" s="39"/>
      <c r="C11" s="39"/>
    </row>
    <row r="12" spans="1:11">
      <c r="A12" s="38" t="s">
        <v>82</v>
      </c>
      <c r="B12" s="38"/>
      <c r="C12" s="38"/>
      <c r="D12" s="7"/>
      <c r="E12" s="6"/>
      <c r="F12" s="6"/>
      <c r="G12" s="6"/>
      <c r="H12" s="6"/>
      <c r="I12" s="6"/>
      <c r="J12" s="6"/>
    </row>
    <row r="13" spans="1:11">
      <c r="A13" s="39" t="s">
        <v>52</v>
      </c>
      <c r="B13" s="39"/>
      <c r="C13" s="39"/>
      <c r="D13" s="6"/>
      <c r="E13" s="6"/>
      <c r="F13" s="6"/>
      <c r="G13" s="6"/>
      <c r="H13" s="6"/>
      <c r="I13" s="6"/>
      <c r="J13" s="6"/>
    </row>
    <row r="14" spans="1:11">
      <c r="A14" s="40" t="s">
        <v>34</v>
      </c>
      <c r="B14" s="40"/>
      <c r="C14" s="40"/>
      <c r="D14" s="3"/>
      <c r="E14" s="3"/>
      <c r="F14" s="3"/>
      <c r="G14" s="3"/>
      <c r="H14" s="3"/>
      <c r="I14" s="3"/>
      <c r="J14" s="3"/>
    </row>
    <row r="15" spans="1:11">
      <c r="A15" s="39"/>
      <c r="B15" s="24"/>
      <c r="C15" s="24"/>
      <c r="D15" s="6"/>
      <c r="E15" s="6"/>
      <c r="F15" s="6"/>
      <c r="G15" s="6"/>
      <c r="H15" s="6"/>
      <c r="I15" s="6"/>
      <c r="J15" s="6"/>
    </row>
    <row r="16" spans="1:11">
      <c r="A16" s="32"/>
      <c r="B16" s="2"/>
      <c r="C16" s="2"/>
      <c r="D16" s="7"/>
      <c r="E16" s="6"/>
      <c r="F16" s="6"/>
      <c r="G16" s="6"/>
      <c r="H16" s="13"/>
      <c r="I16" s="13"/>
      <c r="J16" s="13"/>
      <c r="K16" s="10"/>
    </row>
    <row r="17" spans="1:11">
      <c r="A17" s="33"/>
      <c r="B17" s="2"/>
      <c r="C17" s="2"/>
    </row>
    <row r="18" spans="1:11">
      <c r="A18" s="41" t="s">
        <v>35</v>
      </c>
      <c r="B18" s="20"/>
      <c r="C18" s="20"/>
    </row>
    <row r="19" spans="1:11" ht="26.4">
      <c r="A19" s="54" t="s">
        <v>0</v>
      </c>
      <c r="B19" s="54" t="s">
        <v>10</v>
      </c>
      <c r="C19" s="54" t="s">
        <v>16</v>
      </c>
    </row>
    <row r="20" spans="1:11">
      <c r="A20" s="55"/>
      <c r="B20" s="55" t="s">
        <v>90</v>
      </c>
      <c r="C20" s="151">
        <f>'KS 1'!E20</f>
        <v>0</v>
      </c>
    </row>
    <row r="21" spans="1:11">
      <c r="A21" s="55"/>
      <c r="B21" s="57" t="s">
        <v>6</v>
      </c>
      <c r="C21" s="58">
        <f>C20</f>
        <v>0</v>
      </c>
      <c r="E21" s="14"/>
      <c r="G21" s="15"/>
    </row>
    <row r="22" spans="1:11">
      <c r="A22" s="55"/>
      <c r="B22" s="59" t="s">
        <v>11</v>
      </c>
      <c r="C22" s="58">
        <f>C21*0.21</f>
        <v>0</v>
      </c>
      <c r="D22" s="16"/>
    </row>
    <row r="23" spans="1:11">
      <c r="A23" s="55"/>
      <c r="B23" s="60" t="s">
        <v>12</v>
      </c>
      <c r="C23" s="56">
        <f>C21+C22</f>
        <v>0</v>
      </c>
      <c r="D23" s="16"/>
    </row>
    <row r="24" spans="1:11">
      <c r="A24" s="17"/>
      <c r="B24" s="17"/>
      <c r="C24" s="18"/>
      <c r="D24" s="16"/>
    </row>
    <row r="25" spans="1:11">
      <c r="A25" s="17"/>
      <c r="B25" s="17"/>
      <c r="C25" s="18"/>
      <c r="D25" s="16"/>
    </row>
    <row r="27" spans="1:11" ht="13.8">
      <c r="A27" s="47" t="s">
        <v>30</v>
      </c>
      <c r="B27" s="45"/>
      <c r="C27" s="46"/>
      <c r="D27" s="25"/>
      <c r="E27" s="25"/>
      <c r="F27" s="25"/>
      <c r="G27" s="25"/>
      <c r="H27" s="25"/>
      <c r="I27" s="25"/>
      <c r="J27" s="25"/>
      <c r="K27" s="25"/>
    </row>
    <row r="28" spans="1:11" ht="13.8">
      <c r="A28" s="25"/>
      <c r="B28" s="25"/>
      <c r="C28" s="48" t="s">
        <v>31</v>
      </c>
      <c r="D28" s="25"/>
      <c r="E28" s="25"/>
      <c r="F28" s="25"/>
      <c r="G28" s="25"/>
      <c r="H28" s="25"/>
      <c r="I28" s="25"/>
      <c r="J28" s="25"/>
      <c r="K28" s="25"/>
    </row>
    <row r="29" spans="1:11" ht="13.8">
      <c r="A29" s="43" t="s">
        <v>33</v>
      </c>
      <c r="B29" s="49"/>
      <c r="C29" s="50"/>
      <c r="D29" s="25"/>
      <c r="E29" s="25"/>
      <c r="F29" s="25"/>
      <c r="G29" s="25"/>
      <c r="H29" s="25"/>
      <c r="I29" s="25"/>
      <c r="J29" s="25"/>
      <c r="K29" s="25"/>
    </row>
    <row r="30" spans="1:11" ht="13.8">
      <c r="A30" s="43"/>
      <c r="B30" s="43"/>
      <c r="C30" s="50"/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5"/>
      <c r="C31" s="24"/>
      <c r="D31" s="25"/>
      <c r="E31" s="25"/>
      <c r="F31" s="25"/>
      <c r="G31" s="25"/>
      <c r="H31" s="25"/>
      <c r="I31" s="25"/>
      <c r="J31" s="25"/>
      <c r="K31" s="25"/>
    </row>
    <row r="32" spans="1:11" ht="13.8">
      <c r="A32" s="47" t="s">
        <v>32</v>
      </c>
      <c r="B32" s="45"/>
      <c r="C32" s="46"/>
      <c r="D32" s="25"/>
      <c r="E32" s="25"/>
      <c r="F32" s="25"/>
      <c r="G32" s="25"/>
      <c r="H32" s="25"/>
      <c r="I32" s="25"/>
      <c r="J32" s="25"/>
      <c r="K32" s="25"/>
    </row>
    <row r="33" spans="1:11" ht="13.8">
      <c r="A33" s="25"/>
      <c r="B33" s="43"/>
      <c r="C33" s="51" t="s">
        <v>31</v>
      </c>
      <c r="D33" s="25"/>
      <c r="E33" s="25"/>
      <c r="F33" s="25"/>
      <c r="G33" s="25"/>
      <c r="H33" s="25"/>
      <c r="I33" s="25"/>
      <c r="J33" s="25"/>
      <c r="K33" s="25"/>
    </row>
    <row r="34" spans="1:11" ht="13.8">
      <c r="A34" s="43" t="s">
        <v>33</v>
      </c>
    </row>
  </sheetData>
  <mergeCells count="1">
    <mergeCell ref="A8:C8"/>
  </mergeCells>
  <pageMargins left="0.9055118110236221" right="0.5118110236220472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6">
    <tabColor rgb="FFFF0000"/>
    <pageSetUpPr fitToPage="1"/>
  </sheetPr>
  <dimension ref="A1:I29"/>
  <sheetViews>
    <sheetView topLeftCell="A13" zoomScaleNormal="100" workbookViewId="0">
      <selection activeCell="H33" sqref="H33"/>
    </sheetView>
  </sheetViews>
  <sheetFormatPr defaultColWidth="9.33203125" defaultRowHeight="13.2"/>
  <cols>
    <col min="1" max="1" width="3.88671875" style="61" customWidth="1"/>
    <col min="2" max="2" width="4.6640625" style="61" customWidth="1"/>
    <col min="3" max="3" width="59.6640625" style="61" customWidth="1"/>
    <col min="4" max="4" width="6.44140625" style="61" customWidth="1"/>
    <col min="5" max="5" width="8.88671875" style="61" customWidth="1"/>
    <col min="6" max="7" width="9" style="61" bestFit="1" customWidth="1"/>
    <col min="8" max="8" width="11" style="61" customWidth="1"/>
    <col min="9" max="9" width="10.21875" style="61" customWidth="1"/>
    <col min="10" max="16384" width="9.33203125" style="61"/>
  </cols>
  <sheetData>
    <row r="1" spans="1:9">
      <c r="A1" s="153" t="s">
        <v>81</v>
      </c>
      <c r="B1" s="153"/>
      <c r="C1" s="153"/>
      <c r="D1" s="153"/>
      <c r="E1" s="153"/>
      <c r="F1" s="153"/>
      <c r="G1" s="153"/>
      <c r="H1" s="153"/>
      <c r="I1" s="153"/>
    </row>
    <row r="2" spans="1:9">
      <c r="A2" s="154"/>
      <c r="B2" s="154"/>
      <c r="C2" s="154"/>
      <c r="D2" s="154"/>
      <c r="E2" s="154"/>
      <c r="F2" s="154"/>
      <c r="G2" s="154"/>
      <c r="H2" s="154"/>
      <c r="I2" s="154"/>
    </row>
    <row r="4" spans="1:9">
      <c r="A4" s="38" t="s">
        <v>49</v>
      </c>
      <c r="B4" s="4"/>
      <c r="C4" s="5"/>
      <c r="D4" s="6"/>
      <c r="E4" s="7"/>
      <c r="F4" s="6"/>
      <c r="G4" s="6"/>
      <c r="H4" s="6"/>
      <c r="I4" s="6"/>
    </row>
    <row r="5" spans="1:9">
      <c r="A5" s="39" t="s">
        <v>84</v>
      </c>
      <c r="B5" s="39"/>
      <c r="C5" s="6"/>
      <c r="D5" s="6"/>
      <c r="E5" s="6"/>
      <c r="F5" s="6"/>
      <c r="G5" s="6"/>
      <c r="H5" s="6"/>
      <c r="I5" s="6"/>
    </row>
    <row r="6" spans="1:9">
      <c r="A6" s="38" t="s">
        <v>82</v>
      </c>
      <c r="B6" s="3"/>
      <c r="C6" s="3"/>
      <c r="D6" s="3"/>
      <c r="E6" s="3"/>
      <c r="F6" s="3"/>
      <c r="G6" s="3"/>
      <c r="H6" s="3"/>
      <c r="I6" s="3"/>
    </row>
    <row r="7" spans="1:9">
      <c r="A7" s="170" t="s">
        <v>86</v>
      </c>
      <c r="B7" s="170"/>
      <c r="C7" s="170"/>
      <c r="D7" s="6"/>
      <c r="E7" s="6"/>
      <c r="F7" s="6"/>
      <c r="G7" s="6"/>
      <c r="H7" s="6"/>
      <c r="I7" s="6"/>
    </row>
    <row r="8" spans="1:9">
      <c r="A8" s="40" t="s">
        <v>34</v>
      </c>
      <c r="B8" s="4"/>
      <c r="C8" s="4"/>
      <c r="D8" s="7"/>
      <c r="E8" s="6"/>
      <c r="F8" s="6"/>
      <c r="G8" s="6"/>
      <c r="H8" s="6"/>
      <c r="I8" s="6"/>
    </row>
    <row r="9" spans="1:9">
      <c r="A9" s="39"/>
    </row>
    <row r="10" spans="1:9">
      <c r="A10" s="32"/>
      <c r="F10" s="12"/>
      <c r="G10" s="62"/>
      <c r="H10" s="12" t="s">
        <v>13</v>
      </c>
      <c r="I10" s="34">
        <f>E20</f>
        <v>0</v>
      </c>
    </row>
    <row r="11" spans="1:9">
      <c r="A11" s="33"/>
      <c r="F11" s="12"/>
      <c r="G11" s="62"/>
      <c r="H11" s="12" t="s">
        <v>4</v>
      </c>
      <c r="I11" s="34">
        <f>I16</f>
        <v>0</v>
      </c>
    </row>
    <row r="12" spans="1:9">
      <c r="A12" s="41"/>
      <c r="F12" s="63"/>
      <c r="I12" s="34"/>
    </row>
    <row r="13" spans="1:9">
      <c r="A13" s="155" t="s">
        <v>0</v>
      </c>
      <c r="B13" s="157" t="s">
        <v>26</v>
      </c>
      <c r="C13" s="166" t="s">
        <v>25</v>
      </c>
      <c r="D13" s="167"/>
      <c r="E13" s="159" t="s">
        <v>24</v>
      </c>
      <c r="F13" s="163" t="s">
        <v>5</v>
      </c>
      <c r="G13" s="164"/>
      <c r="H13" s="165"/>
      <c r="I13" s="161" t="s">
        <v>28</v>
      </c>
    </row>
    <row r="14" spans="1:9" ht="81" customHeight="1">
      <c r="A14" s="156"/>
      <c r="B14" s="158"/>
      <c r="C14" s="168"/>
      <c r="D14" s="169"/>
      <c r="E14" s="160"/>
      <c r="F14" s="64" t="s">
        <v>23</v>
      </c>
      <c r="G14" s="64" t="s">
        <v>21</v>
      </c>
      <c r="H14" s="64" t="s">
        <v>22</v>
      </c>
      <c r="I14" s="162"/>
    </row>
    <row r="15" spans="1:9" s="25" customFormat="1">
      <c r="A15" s="36">
        <v>1</v>
      </c>
      <c r="B15" s="36"/>
      <c r="C15" s="37" t="s">
        <v>90</v>
      </c>
      <c r="D15" s="37"/>
      <c r="E15" s="22">
        <f>'K1'!Q39</f>
        <v>0</v>
      </c>
      <c r="F15" s="21">
        <f>'K1'!N39</f>
        <v>0</v>
      </c>
      <c r="G15" s="21">
        <f>'K1'!O39</f>
        <v>0</v>
      </c>
      <c r="H15" s="21">
        <f>'K1'!P39</f>
        <v>0</v>
      </c>
      <c r="I15" s="21">
        <f>'K1'!M39</f>
        <v>0</v>
      </c>
    </row>
    <row r="16" spans="1:9">
      <c r="A16" s="65"/>
      <c r="B16" s="65"/>
      <c r="C16" s="23" t="s">
        <v>91</v>
      </c>
      <c r="D16" s="66"/>
      <c r="E16" s="67">
        <f>(SUM(E15:E15))</f>
        <v>0</v>
      </c>
      <c r="F16" s="67">
        <f>(SUM(F15:F15))</f>
        <v>0</v>
      </c>
      <c r="G16" s="67">
        <f>(SUM(G15:G15))</f>
        <v>0</v>
      </c>
      <c r="H16" s="67">
        <f>(SUM(H15:H15))</f>
        <v>0</v>
      </c>
      <c r="I16" s="67">
        <f>(SUM(I15:I15))</f>
        <v>0</v>
      </c>
    </row>
    <row r="17" spans="1:9">
      <c r="A17" s="19"/>
      <c r="B17" s="53"/>
      <c r="C17" s="68" t="s">
        <v>7</v>
      </c>
      <c r="D17" s="69">
        <v>0.1</v>
      </c>
      <c r="E17" s="70">
        <f>ROUND(E16*D17,2)</f>
        <v>0</v>
      </c>
      <c r="F17" s="71"/>
      <c r="G17" s="72"/>
      <c r="H17" s="72"/>
      <c r="I17" s="72"/>
    </row>
    <row r="18" spans="1:9">
      <c r="A18" s="19"/>
      <c r="B18" s="37"/>
      <c r="C18" s="68" t="s">
        <v>8</v>
      </c>
      <c r="D18" s="73">
        <v>0.03</v>
      </c>
      <c r="E18" s="70">
        <f t="shared" ref="E18" si="0">ROUND(E17*D18,2)</f>
        <v>0</v>
      </c>
      <c r="F18" s="74"/>
      <c r="G18" s="75"/>
      <c r="H18" s="75"/>
      <c r="I18" s="75"/>
    </row>
    <row r="19" spans="1:9">
      <c r="A19" s="19"/>
      <c r="B19" s="53"/>
      <c r="C19" s="68" t="s">
        <v>9</v>
      </c>
      <c r="D19" s="69">
        <v>7.0000000000000007E-2</v>
      </c>
      <c r="E19" s="70">
        <f>ROUND(E16*D19,2)</f>
        <v>0</v>
      </c>
      <c r="F19" s="74"/>
      <c r="G19" s="75"/>
      <c r="H19" s="75"/>
      <c r="I19" s="75"/>
    </row>
    <row r="20" spans="1:9">
      <c r="A20" s="53"/>
      <c r="B20" s="53"/>
      <c r="C20" s="76" t="s">
        <v>87</v>
      </c>
      <c r="D20" s="53"/>
      <c r="E20" s="77">
        <f>SUM(E16:E19)-E18</f>
        <v>0</v>
      </c>
      <c r="F20" s="74"/>
      <c r="G20" s="75"/>
      <c r="H20" s="75"/>
      <c r="I20" s="75"/>
    </row>
    <row r="21" spans="1:9">
      <c r="A21" s="78"/>
      <c r="B21" s="78"/>
      <c r="C21" s="78"/>
      <c r="D21" s="79"/>
      <c r="E21" s="80"/>
      <c r="F21" s="25"/>
      <c r="G21" s="25"/>
      <c r="H21" s="25"/>
      <c r="I21" s="25"/>
    </row>
    <row r="24" spans="1:9">
      <c r="A24" s="44" t="s">
        <v>14</v>
      </c>
      <c r="B24" s="45"/>
      <c r="C24" s="45"/>
      <c r="D24" s="44"/>
    </row>
    <row r="25" spans="1:9">
      <c r="A25" s="25"/>
      <c r="B25" s="25"/>
      <c r="C25" s="134" t="s">
        <v>15</v>
      </c>
      <c r="D25" s="134"/>
    </row>
    <row r="26" spans="1:9">
      <c r="A26" s="25"/>
      <c r="B26" s="25"/>
      <c r="C26" s="25"/>
      <c r="D26" s="25"/>
    </row>
    <row r="27" spans="1:9">
      <c r="A27" s="45" t="s">
        <v>32</v>
      </c>
      <c r="B27" s="45"/>
      <c r="C27" s="45"/>
      <c r="D27" s="81"/>
    </row>
    <row r="28" spans="1:9">
      <c r="A28" s="25"/>
      <c r="B28" s="25"/>
      <c r="C28" s="135" t="s">
        <v>31</v>
      </c>
      <c r="D28" s="135"/>
    </row>
    <row r="29" spans="1:9">
      <c r="A29" s="25" t="s">
        <v>33</v>
      </c>
    </row>
  </sheetData>
  <mergeCells count="9">
    <mergeCell ref="A1:I1"/>
    <mergeCell ref="A2:I2"/>
    <mergeCell ref="A13:A14"/>
    <mergeCell ref="B13:B14"/>
    <mergeCell ref="E13:E14"/>
    <mergeCell ref="I13:I14"/>
    <mergeCell ref="F13:H13"/>
    <mergeCell ref="C13:D14"/>
    <mergeCell ref="A7:C7"/>
  </mergeCells>
  <pageMargins left="0.9055118110236221" right="0.51181102362204722" top="1.1417322834645669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51BD-32A3-415C-98B8-EFD85472F42C}">
  <sheetPr>
    <pageSetUpPr fitToPage="1"/>
  </sheetPr>
  <dimension ref="A2:Q45"/>
  <sheetViews>
    <sheetView tabSelected="1" topLeftCell="A26" zoomScaleNormal="100" workbookViewId="0">
      <selection activeCell="G57" sqref="G57"/>
    </sheetView>
  </sheetViews>
  <sheetFormatPr defaultRowHeight="13.2"/>
  <cols>
    <col min="1" max="1" width="5" customWidth="1"/>
    <col min="2" max="2" width="5.6640625" customWidth="1"/>
    <col min="3" max="3" width="48.5546875" customWidth="1"/>
    <col min="4" max="4" width="6.33203125" customWidth="1"/>
    <col min="6" max="6" width="6.109375" customWidth="1"/>
  </cols>
  <sheetData>
    <row r="2" spans="1:17">
      <c r="A2" s="174" t="s">
        <v>83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7">
      <c r="A3" s="174" t="s">
        <v>53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17">
      <c r="A4" s="25"/>
      <c r="B4" s="25"/>
      <c r="C4" s="30"/>
      <c r="D4" s="30"/>
      <c r="E4" s="30"/>
      <c r="F4" s="29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>
      <c r="A5" s="38" t="s">
        <v>49</v>
      </c>
      <c r="B5" s="27"/>
      <c r="C5" s="28"/>
      <c r="D5" s="28"/>
      <c r="E5" s="25"/>
      <c r="F5" s="26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>
      <c r="A6" s="170" t="s">
        <v>84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</row>
    <row r="7" spans="1:17">
      <c r="A7" s="38" t="s">
        <v>51</v>
      </c>
      <c r="B7" s="27"/>
      <c r="C7" s="28"/>
      <c r="D7" s="28"/>
      <c r="E7" s="25"/>
      <c r="F7" s="26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>
      <c r="A8" s="170" t="s">
        <v>85</v>
      </c>
      <c r="B8" s="170"/>
      <c r="C8" s="170"/>
      <c r="D8" s="170"/>
      <c r="E8" s="170"/>
      <c r="F8" s="170"/>
      <c r="G8" s="170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>
      <c r="A9" s="40" t="s">
        <v>36</v>
      </c>
      <c r="B9" s="27"/>
      <c r="C9" s="28"/>
      <c r="D9" s="28"/>
      <c r="E9" s="25"/>
      <c r="F9" s="26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>
      <c r="A10" s="41"/>
      <c r="B10" s="25"/>
      <c r="C10" s="25"/>
      <c r="D10" s="25"/>
      <c r="E10" s="35"/>
      <c r="F10" s="3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13.8">
      <c r="A11" s="175" t="s">
        <v>0</v>
      </c>
      <c r="B11" s="175" t="s">
        <v>1</v>
      </c>
      <c r="C11" s="175" t="s">
        <v>27</v>
      </c>
      <c r="D11" s="176" t="s">
        <v>47</v>
      </c>
      <c r="E11" s="176" t="s">
        <v>2</v>
      </c>
      <c r="F11" s="176" t="s">
        <v>3</v>
      </c>
      <c r="G11" s="172" t="s">
        <v>37</v>
      </c>
      <c r="H11" s="172"/>
      <c r="I11" s="172"/>
      <c r="J11" s="172"/>
      <c r="K11" s="172"/>
      <c r="L11" s="172"/>
      <c r="M11" s="172" t="s">
        <v>38</v>
      </c>
      <c r="N11" s="172"/>
      <c r="O11" s="172"/>
      <c r="P11" s="172"/>
      <c r="Q11" s="172"/>
    </row>
    <row r="12" spans="1:17" ht="69.599999999999994">
      <c r="A12" s="175"/>
      <c r="B12" s="175"/>
      <c r="C12" s="175"/>
      <c r="D12" s="176"/>
      <c r="E12" s="176"/>
      <c r="F12" s="176"/>
      <c r="G12" s="89" t="s">
        <v>39</v>
      </c>
      <c r="H12" s="89" t="s">
        <v>40</v>
      </c>
      <c r="I12" s="89" t="s">
        <v>41</v>
      </c>
      <c r="J12" s="89" t="s">
        <v>42</v>
      </c>
      <c r="K12" s="89" t="s">
        <v>43</v>
      </c>
      <c r="L12" s="89" t="s">
        <v>44</v>
      </c>
      <c r="M12" s="89" t="s">
        <v>28</v>
      </c>
      <c r="N12" s="89" t="s">
        <v>41</v>
      </c>
      <c r="O12" s="89" t="s">
        <v>42</v>
      </c>
      <c r="P12" s="89" t="s">
        <v>43</v>
      </c>
      <c r="Q12" s="89" t="s">
        <v>45</v>
      </c>
    </row>
    <row r="13" spans="1:17">
      <c r="A13" s="52">
        <v>1</v>
      </c>
      <c r="B13" s="52">
        <v>2</v>
      </c>
      <c r="C13" s="52">
        <v>3</v>
      </c>
      <c r="D13" s="95"/>
      <c r="E13" s="52">
        <v>4</v>
      </c>
      <c r="F13" s="52">
        <v>5</v>
      </c>
      <c r="G13" s="52">
        <v>6</v>
      </c>
      <c r="H13" s="52">
        <v>7</v>
      </c>
      <c r="I13" s="52">
        <v>8</v>
      </c>
      <c r="J13" s="52">
        <v>9</v>
      </c>
      <c r="K13" s="52">
        <v>10</v>
      </c>
      <c r="L13" s="52">
        <v>11</v>
      </c>
      <c r="M13" s="52">
        <v>12</v>
      </c>
      <c r="N13" s="52">
        <v>13</v>
      </c>
      <c r="O13" s="52">
        <v>14</v>
      </c>
      <c r="P13" s="52">
        <v>15</v>
      </c>
      <c r="Q13" s="52">
        <v>16</v>
      </c>
    </row>
    <row r="14" spans="1:17">
      <c r="A14" s="84"/>
      <c r="B14" s="85"/>
      <c r="C14" s="121" t="s">
        <v>54</v>
      </c>
      <c r="D14" s="96"/>
      <c r="E14" s="97"/>
      <c r="F14" s="98"/>
      <c r="G14" s="99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>
      <c r="A15" s="86"/>
      <c r="B15" s="87"/>
      <c r="C15" s="114" t="s">
        <v>55</v>
      </c>
      <c r="D15" s="107"/>
      <c r="E15" s="107"/>
      <c r="F15" s="105"/>
      <c r="G15" s="102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 ht="48">
      <c r="A16" s="88">
        <v>1</v>
      </c>
      <c r="B16" s="110"/>
      <c r="C16" s="106" t="s">
        <v>56</v>
      </c>
      <c r="D16" s="107"/>
      <c r="E16" s="119" t="s">
        <v>57</v>
      </c>
      <c r="F16" s="122">
        <v>106</v>
      </c>
      <c r="G16" s="127">
        <v>1.3</v>
      </c>
      <c r="H16" s="115"/>
      <c r="I16" s="116"/>
      <c r="J16" s="131"/>
      <c r="K16" s="117"/>
      <c r="L16" s="116"/>
      <c r="M16" s="116"/>
      <c r="N16" s="116"/>
      <c r="O16" s="116"/>
      <c r="P16" s="116"/>
      <c r="Q16" s="116"/>
    </row>
    <row r="17" spans="1:17" ht="24">
      <c r="A17" s="88">
        <v>2</v>
      </c>
      <c r="B17" s="87"/>
      <c r="C17" s="106" t="s">
        <v>58</v>
      </c>
      <c r="D17" s="107"/>
      <c r="E17" s="120" t="s">
        <v>57</v>
      </c>
      <c r="F17" s="122">
        <v>20</v>
      </c>
      <c r="G17" s="128">
        <v>0.8</v>
      </c>
      <c r="H17" s="115"/>
      <c r="I17" s="116"/>
      <c r="J17" s="116"/>
      <c r="K17" s="117"/>
      <c r="L17" s="116"/>
      <c r="M17" s="116"/>
      <c r="N17" s="116"/>
      <c r="O17" s="116"/>
      <c r="P17" s="116"/>
      <c r="Q17" s="116"/>
    </row>
    <row r="18" spans="1:17" ht="24">
      <c r="A18" s="88">
        <v>3</v>
      </c>
      <c r="B18" s="87"/>
      <c r="C18" s="133" t="s">
        <v>59</v>
      </c>
      <c r="D18" s="107"/>
      <c r="E18" s="120" t="s">
        <v>57</v>
      </c>
      <c r="F18" s="122">
        <v>20</v>
      </c>
      <c r="G18" s="128">
        <v>0.82</v>
      </c>
      <c r="H18" s="115"/>
      <c r="I18" s="116"/>
      <c r="J18" s="132"/>
      <c r="K18" s="117"/>
      <c r="L18" s="116"/>
      <c r="M18" s="116"/>
      <c r="N18" s="116"/>
      <c r="O18" s="116"/>
      <c r="P18" s="116"/>
      <c r="Q18" s="116"/>
    </row>
    <row r="19" spans="1:17">
      <c r="A19" s="88">
        <v>4</v>
      </c>
      <c r="B19" s="87"/>
      <c r="C19" s="106" t="s">
        <v>60</v>
      </c>
      <c r="D19" s="107"/>
      <c r="E19" s="120" t="s">
        <v>48</v>
      </c>
      <c r="F19" s="122">
        <v>2</v>
      </c>
      <c r="G19" s="128">
        <v>1.42</v>
      </c>
      <c r="H19" s="115"/>
      <c r="I19" s="116"/>
      <c r="J19" s="116"/>
      <c r="K19" s="117"/>
      <c r="L19" s="116"/>
      <c r="M19" s="116"/>
      <c r="N19" s="116"/>
      <c r="O19" s="116"/>
      <c r="P19" s="116"/>
      <c r="Q19" s="116"/>
    </row>
    <row r="20" spans="1:17" ht="24">
      <c r="A20" s="88">
        <v>5</v>
      </c>
      <c r="B20" s="87"/>
      <c r="C20" s="106" t="s">
        <v>61</v>
      </c>
      <c r="D20" s="107"/>
      <c r="E20" s="120" t="s">
        <v>62</v>
      </c>
      <c r="F20" s="122">
        <v>36</v>
      </c>
      <c r="G20" s="128">
        <v>0.54</v>
      </c>
      <c r="H20" s="115"/>
      <c r="I20" s="116"/>
      <c r="J20" s="116"/>
      <c r="K20" s="130"/>
      <c r="L20" s="116"/>
      <c r="M20" s="116"/>
      <c r="N20" s="116"/>
      <c r="O20" s="116"/>
      <c r="P20" s="116"/>
      <c r="Q20" s="116"/>
    </row>
    <row r="21" spans="1:17">
      <c r="A21" s="88">
        <v>6</v>
      </c>
      <c r="B21" s="87"/>
      <c r="C21" s="106" t="s">
        <v>63</v>
      </c>
      <c r="D21" s="107"/>
      <c r="E21" s="120" t="s">
        <v>64</v>
      </c>
      <c r="F21" s="122">
        <v>1</v>
      </c>
      <c r="G21" s="128">
        <v>3.6</v>
      </c>
      <c r="H21" s="115"/>
      <c r="I21" s="116"/>
      <c r="J21" s="116"/>
      <c r="K21" s="117"/>
      <c r="L21" s="116"/>
      <c r="M21" s="116"/>
      <c r="N21" s="116"/>
      <c r="O21" s="116"/>
      <c r="P21" s="116"/>
      <c r="Q21" s="116"/>
    </row>
    <row r="22" spans="1:17">
      <c r="A22" s="141">
        <v>7</v>
      </c>
      <c r="B22" s="142"/>
      <c r="C22" s="143" t="s">
        <v>88</v>
      </c>
      <c r="D22" s="144"/>
      <c r="E22" s="145" t="s">
        <v>89</v>
      </c>
      <c r="F22" s="146">
        <v>4</v>
      </c>
      <c r="G22" s="147">
        <v>9.6</v>
      </c>
      <c r="H22" s="148"/>
      <c r="I22" s="149"/>
      <c r="J22" s="149"/>
      <c r="K22" s="150"/>
      <c r="L22" s="149"/>
      <c r="M22" s="149"/>
      <c r="N22" s="149"/>
      <c r="O22" s="149"/>
      <c r="P22" s="149"/>
      <c r="Q22" s="149"/>
    </row>
    <row r="23" spans="1:17">
      <c r="A23" s="111"/>
      <c r="B23" s="87"/>
      <c r="C23" s="114" t="s">
        <v>65</v>
      </c>
      <c r="D23" s="107"/>
      <c r="E23" s="120"/>
      <c r="F23" s="122"/>
      <c r="G23" s="128"/>
      <c r="H23" s="115"/>
      <c r="I23" s="116"/>
      <c r="J23" s="116"/>
      <c r="K23" s="117"/>
      <c r="L23" s="116"/>
      <c r="M23" s="116"/>
      <c r="N23" s="116"/>
      <c r="O23" s="116"/>
      <c r="P23" s="116"/>
      <c r="Q23" s="116"/>
    </row>
    <row r="24" spans="1:17" ht="51" customHeight="1">
      <c r="A24" s="88">
        <v>1</v>
      </c>
      <c r="B24" s="87"/>
      <c r="C24" s="106" t="s">
        <v>66</v>
      </c>
      <c r="D24" s="107"/>
      <c r="E24" s="120" t="s">
        <v>64</v>
      </c>
      <c r="F24" s="122">
        <v>1</v>
      </c>
      <c r="G24" s="128">
        <v>5.42</v>
      </c>
      <c r="H24" s="115"/>
      <c r="I24" s="116"/>
      <c r="J24" s="116"/>
      <c r="K24" s="117"/>
      <c r="L24" s="116"/>
      <c r="M24" s="116"/>
      <c r="N24" s="116"/>
      <c r="O24" s="116"/>
      <c r="P24" s="116"/>
      <c r="Q24" s="116"/>
    </row>
    <row r="25" spans="1:17" ht="75" customHeight="1">
      <c r="A25" s="88">
        <v>2</v>
      </c>
      <c r="B25" s="87"/>
      <c r="C25" s="106" t="s">
        <v>67</v>
      </c>
      <c r="D25" s="107"/>
      <c r="E25" s="120" t="s">
        <v>64</v>
      </c>
      <c r="F25" s="122">
        <v>1</v>
      </c>
      <c r="G25" s="128">
        <v>34.4</v>
      </c>
      <c r="H25" s="115"/>
      <c r="I25" s="116"/>
      <c r="J25" s="116"/>
      <c r="K25" s="130"/>
      <c r="L25" s="116"/>
      <c r="M25" s="116"/>
      <c r="N25" s="116"/>
      <c r="O25" s="116"/>
      <c r="P25" s="116"/>
      <c r="Q25" s="116"/>
    </row>
    <row r="26" spans="1:17" ht="48">
      <c r="A26" s="88">
        <v>3</v>
      </c>
      <c r="B26" s="87"/>
      <c r="C26" s="106" t="s">
        <v>68</v>
      </c>
      <c r="D26" s="107"/>
      <c r="E26" s="120" t="s">
        <v>64</v>
      </c>
      <c r="F26" s="122">
        <v>1</v>
      </c>
      <c r="G26" s="128">
        <v>4.42</v>
      </c>
      <c r="H26" s="115"/>
      <c r="I26" s="116"/>
      <c r="J26" s="116"/>
      <c r="K26" s="117"/>
      <c r="L26" s="116"/>
      <c r="M26" s="116"/>
      <c r="N26" s="116"/>
      <c r="O26" s="116"/>
      <c r="P26" s="116"/>
      <c r="Q26" s="116"/>
    </row>
    <row r="27" spans="1:17" ht="24">
      <c r="A27" s="88"/>
      <c r="B27" s="87"/>
      <c r="C27" s="106" t="s">
        <v>69</v>
      </c>
      <c r="D27" s="107"/>
      <c r="E27" s="120" t="s">
        <v>48</v>
      </c>
      <c r="F27" s="122">
        <v>1</v>
      </c>
      <c r="G27" s="128">
        <v>2.89</v>
      </c>
      <c r="H27" s="115"/>
      <c r="I27" s="116"/>
      <c r="J27" s="116"/>
      <c r="K27" s="117"/>
      <c r="L27" s="116"/>
      <c r="M27" s="116"/>
      <c r="N27" s="116"/>
      <c r="O27" s="116"/>
      <c r="P27" s="116"/>
      <c r="Q27" s="116"/>
    </row>
    <row r="28" spans="1:17">
      <c r="A28" s="88"/>
      <c r="B28" s="87"/>
      <c r="C28" s="114" t="s">
        <v>80</v>
      </c>
      <c r="D28" s="107"/>
      <c r="E28" s="119"/>
      <c r="F28" s="123"/>
      <c r="G28" s="128"/>
      <c r="H28" s="115"/>
      <c r="I28" s="116"/>
      <c r="J28" s="116"/>
      <c r="K28" s="117"/>
      <c r="L28" s="116"/>
      <c r="M28" s="116"/>
      <c r="N28" s="116"/>
      <c r="O28" s="116"/>
      <c r="P28" s="116"/>
      <c r="Q28" s="116"/>
    </row>
    <row r="29" spans="1:17" ht="24">
      <c r="A29" s="88">
        <v>1</v>
      </c>
      <c r="B29" s="87"/>
      <c r="C29" s="106" t="s">
        <v>70</v>
      </c>
      <c r="D29" s="107"/>
      <c r="E29" s="120" t="s">
        <v>71</v>
      </c>
      <c r="F29" s="122">
        <v>1</v>
      </c>
      <c r="G29" s="128">
        <v>1.2</v>
      </c>
      <c r="H29" s="115"/>
      <c r="I29" s="116"/>
      <c r="J29" s="116"/>
      <c r="K29" s="117"/>
      <c r="L29" s="116"/>
      <c r="M29" s="116"/>
      <c r="N29" s="116"/>
      <c r="O29" s="116"/>
      <c r="P29" s="116"/>
      <c r="Q29" s="116"/>
    </row>
    <row r="30" spans="1:17" ht="24">
      <c r="A30" s="88">
        <v>2</v>
      </c>
      <c r="B30" s="87"/>
      <c r="C30" s="106" t="s">
        <v>72</v>
      </c>
      <c r="D30" s="107"/>
      <c r="E30" s="120" t="s">
        <v>64</v>
      </c>
      <c r="F30" s="122">
        <v>1</v>
      </c>
      <c r="G30" s="128">
        <v>41.8</v>
      </c>
      <c r="H30" s="115"/>
      <c r="I30" s="116"/>
      <c r="J30" s="116"/>
      <c r="K30" s="130"/>
      <c r="L30" s="116"/>
      <c r="M30" s="116"/>
      <c r="N30" s="116"/>
      <c r="O30" s="116"/>
      <c r="P30" s="116"/>
      <c r="Q30" s="116"/>
    </row>
    <row r="31" spans="1:17">
      <c r="A31" s="88">
        <v>3</v>
      </c>
      <c r="B31" s="87"/>
      <c r="C31" s="106" t="s">
        <v>73</v>
      </c>
      <c r="D31" s="107"/>
      <c r="E31" s="120" t="s">
        <v>64</v>
      </c>
      <c r="F31" s="122">
        <v>1</v>
      </c>
      <c r="G31" s="128">
        <v>26.8</v>
      </c>
      <c r="H31" s="115"/>
      <c r="I31" s="116"/>
      <c r="J31" s="116"/>
      <c r="K31" s="117"/>
      <c r="L31" s="116"/>
      <c r="M31" s="116"/>
      <c r="N31" s="116"/>
      <c r="O31" s="116"/>
      <c r="P31" s="116"/>
      <c r="Q31" s="116"/>
    </row>
    <row r="32" spans="1:17">
      <c r="A32" s="88">
        <v>4</v>
      </c>
      <c r="B32" s="87"/>
      <c r="C32" s="106" t="s">
        <v>74</v>
      </c>
      <c r="D32" s="107"/>
      <c r="E32" s="120" t="s">
        <v>64</v>
      </c>
      <c r="F32" s="122">
        <v>1</v>
      </c>
      <c r="G32" s="128">
        <v>4.58</v>
      </c>
      <c r="H32" s="115"/>
      <c r="I32" s="116"/>
      <c r="J32" s="116"/>
      <c r="K32" s="117"/>
      <c r="L32" s="116"/>
      <c r="M32" s="116"/>
      <c r="N32" s="116"/>
      <c r="O32" s="116"/>
      <c r="P32" s="116"/>
      <c r="Q32" s="116"/>
    </row>
    <row r="33" spans="1:17">
      <c r="A33" s="88">
        <v>5</v>
      </c>
      <c r="B33" s="87"/>
      <c r="C33" s="112" t="s">
        <v>75</v>
      </c>
      <c r="D33" s="100"/>
      <c r="E33" s="120" t="s">
        <v>64</v>
      </c>
      <c r="F33" s="124">
        <v>1</v>
      </c>
      <c r="G33" s="101">
        <v>21</v>
      </c>
      <c r="H33" s="115"/>
      <c r="I33" s="116"/>
      <c r="J33" s="116"/>
      <c r="K33" s="117"/>
      <c r="L33" s="116"/>
      <c r="M33" s="116"/>
      <c r="N33" s="116"/>
      <c r="O33" s="116"/>
      <c r="P33" s="116"/>
      <c r="Q33" s="116"/>
    </row>
    <row r="34" spans="1:17">
      <c r="A34" s="88">
        <v>6</v>
      </c>
      <c r="B34" s="87"/>
      <c r="C34" s="113" t="s">
        <v>76</v>
      </c>
      <c r="D34" s="104"/>
      <c r="E34" s="120" t="s">
        <v>64</v>
      </c>
      <c r="F34" s="125">
        <v>1</v>
      </c>
      <c r="G34" s="103">
        <v>16.3</v>
      </c>
      <c r="H34" s="115"/>
      <c r="I34" s="116"/>
      <c r="J34" s="116"/>
      <c r="K34" s="117"/>
      <c r="L34" s="116"/>
      <c r="M34" s="116"/>
      <c r="N34" s="116"/>
      <c r="O34" s="116"/>
      <c r="P34" s="116"/>
      <c r="Q34" s="116"/>
    </row>
    <row r="35" spans="1:17">
      <c r="A35" s="88">
        <v>7</v>
      </c>
      <c r="B35" s="87"/>
      <c r="C35" s="108" t="s">
        <v>77</v>
      </c>
      <c r="D35" s="109"/>
      <c r="E35" s="120" t="s">
        <v>64</v>
      </c>
      <c r="F35" s="126">
        <v>1</v>
      </c>
      <c r="G35" s="129">
        <v>142.80000000000001</v>
      </c>
      <c r="H35" s="115"/>
      <c r="I35" s="116"/>
      <c r="J35" s="116"/>
      <c r="K35" s="117"/>
      <c r="L35" s="116"/>
      <c r="M35" s="116"/>
      <c r="N35" s="116"/>
      <c r="O35" s="116"/>
      <c r="P35" s="116"/>
      <c r="Q35" s="116"/>
    </row>
    <row r="36" spans="1:17">
      <c r="A36" s="88">
        <v>8</v>
      </c>
      <c r="B36" s="87"/>
      <c r="C36" s="108" t="s">
        <v>78</v>
      </c>
      <c r="D36" s="109"/>
      <c r="E36" s="120" t="s">
        <v>64</v>
      </c>
      <c r="F36" s="126">
        <v>1</v>
      </c>
      <c r="G36" s="129">
        <v>25.4</v>
      </c>
      <c r="H36" s="115"/>
      <c r="I36" s="116"/>
      <c r="J36" s="116"/>
      <c r="K36" s="117"/>
      <c r="L36" s="116"/>
      <c r="M36" s="116"/>
      <c r="N36" s="116"/>
      <c r="O36" s="116"/>
      <c r="P36" s="116"/>
      <c r="Q36" s="116"/>
    </row>
    <row r="37" spans="1:17">
      <c r="A37" s="88">
        <v>9</v>
      </c>
      <c r="B37" s="87"/>
      <c r="C37" s="108" t="s">
        <v>79</v>
      </c>
      <c r="D37" s="109"/>
      <c r="E37" s="120" t="s">
        <v>64</v>
      </c>
      <c r="F37" s="126">
        <v>1</v>
      </c>
      <c r="G37" s="129">
        <v>30</v>
      </c>
      <c r="H37" s="115"/>
      <c r="I37" s="116"/>
      <c r="J37" s="116"/>
      <c r="K37" s="117"/>
      <c r="L37" s="116"/>
      <c r="M37" s="116"/>
      <c r="N37" s="116"/>
      <c r="O37" s="116"/>
      <c r="P37" s="116"/>
      <c r="Q37" s="116"/>
    </row>
    <row r="38" spans="1:17">
      <c r="A38" s="91"/>
      <c r="B38" s="92"/>
      <c r="C38" s="93"/>
      <c r="D38" s="93"/>
      <c r="E38" s="91"/>
      <c r="F38" s="91"/>
      <c r="G38" s="90"/>
      <c r="H38" s="115"/>
      <c r="I38" s="116"/>
      <c r="J38" s="116"/>
      <c r="K38" s="117"/>
      <c r="L38" s="116"/>
      <c r="M38" s="118"/>
      <c r="N38" s="118"/>
      <c r="O38" s="118"/>
      <c r="P38" s="118"/>
      <c r="Q38" s="118"/>
    </row>
    <row r="39" spans="1:17" ht="13.8">
      <c r="A39" s="173" t="s">
        <v>46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94">
        <f>SUM(M16:M38)</f>
        <v>0</v>
      </c>
      <c r="N39" s="94">
        <f>SUM(N16:N38)</f>
        <v>0</v>
      </c>
      <c r="O39" s="94">
        <f>SUM(O16:O38)</f>
        <v>0</v>
      </c>
      <c r="P39" s="94">
        <f>SUM(P16:P38)</f>
        <v>0</v>
      </c>
      <c r="Q39" s="94">
        <f>SUM(Q16:Q38)</f>
        <v>0</v>
      </c>
    </row>
    <row r="40" spans="1:17">
      <c r="A40" s="25"/>
      <c r="B40" s="25"/>
      <c r="C40" s="25"/>
      <c r="D40" s="25"/>
      <c r="E40" s="31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t="12.75" customHeight="1">
      <c r="A42" s="171" t="s">
        <v>93</v>
      </c>
      <c r="B42" s="171"/>
      <c r="C42" s="171"/>
      <c r="D42" s="136"/>
      <c r="E42" s="137"/>
      <c r="F42" s="25"/>
      <c r="G42" s="25"/>
      <c r="H42" s="25"/>
      <c r="I42" s="25"/>
      <c r="J42" s="171" t="s">
        <v>92</v>
      </c>
      <c r="K42" s="171"/>
      <c r="L42" s="171"/>
      <c r="M42" s="171"/>
      <c r="N42" s="171"/>
      <c r="O42" s="171"/>
      <c r="P42" s="25"/>
      <c r="Q42" s="25"/>
    </row>
    <row r="43" spans="1:17">
      <c r="A43" s="138"/>
      <c r="B43" s="139" t="s">
        <v>15</v>
      </c>
      <c r="C43" s="136"/>
      <c r="D43" s="136"/>
      <c r="E43" s="137"/>
      <c r="J43" s="138"/>
      <c r="K43" s="177" t="s">
        <v>15</v>
      </c>
      <c r="L43" s="177"/>
      <c r="M43" s="177"/>
      <c r="N43" s="177"/>
      <c r="O43" s="140"/>
    </row>
    <row r="45" spans="1:17">
      <c r="K45" s="25"/>
      <c r="L45" s="25"/>
    </row>
  </sheetData>
  <mergeCells count="16">
    <mergeCell ref="A2:Q2"/>
    <mergeCell ref="A3:Q3"/>
    <mergeCell ref="A11:A12"/>
    <mergeCell ref="B11:B12"/>
    <mergeCell ref="C11:C12"/>
    <mergeCell ref="D11:D12"/>
    <mergeCell ref="E11:E12"/>
    <mergeCell ref="F11:F12"/>
    <mergeCell ref="A6:Q6"/>
    <mergeCell ref="A8:G8"/>
    <mergeCell ref="K43:N43"/>
    <mergeCell ref="A42:C42"/>
    <mergeCell ref="J42:O42"/>
    <mergeCell ref="G11:L11"/>
    <mergeCell ref="M11:Q11"/>
    <mergeCell ref="A39:L39"/>
  </mergeCells>
  <pageMargins left="0.7" right="0.7" top="0.75" bottom="0.75" header="0.3" footer="0.3"/>
  <pageSetup paperSize="9" scale="60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2</vt:i4>
      </vt:variant>
    </vt:vector>
  </HeadingPairs>
  <TitlesOfParts>
    <vt:vector size="5" baseType="lpstr">
      <vt:lpstr>KT</vt:lpstr>
      <vt:lpstr>KS 1</vt:lpstr>
      <vt:lpstr>K1</vt:lpstr>
      <vt:lpstr>'KS 1'!Drukas_apgabals</vt:lpstr>
      <vt:lpstr>KT!Drukas_apgabals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pavels</dc:creator>
  <cp:lastModifiedBy>Dace Ailte</cp:lastModifiedBy>
  <cp:lastPrinted>2025-07-28T08:31:25Z</cp:lastPrinted>
  <dcterms:created xsi:type="dcterms:W3CDTF">2014-08-20T06:21:33Z</dcterms:created>
  <dcterms:modified xsi:type="dcterms:W3CDTF">2025-07-28T08:32:43Z</dcterms:modified>
</cp:coreProperties>
</file>